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defaultThemeVersion="124226"/>
  <mc:AlternateContent xmlns:mc="http://schemas.openxmlformats.org/markup-compatibility/2006">
    <mc:Choice Requires="x15">
      <x15ac:absPath xmlns:x15ac="http://schemas.microsoft.com/office/spreadsheetml/2010/11/ac" url="C:\Users\Madona.Devasahayam\Desktop\PIIE work-DESKTOP\Policy Briefs\lawrencetariffs\"/>
    </mc:Choice>
  </mc:AlternateContent>
  <xr:revisionPtr revIDLastSave="0" documentId="13_ncr:1_{83CCD23A-B546-4254-9AA8-13FC2679DCAF}" xr6:coauthVersionLast="45" xr6:coauthVersionMax="47" xr10:uidLastSave="{00000000-0000-0000-0000-000000000000}"/>
  <bookViews>
    <workbookView xWindow="-108" yWindow="-108" windowWidth="23256" windowHeight="12456" firstSheet="6" activeTab="10" xr2:uid="{00000000-000D-0000-FFFF-FFFF00000000}"/>
  </bookViews>
  <sheets>
    <sheet name="WV.1_Size_of_the_economy (1)" sheetId="27" state="hidden" r:id="rId1"/>
    <sheet name="2024 trade data" sheetId="22" r:id="rId2"/>
    <sheet name="2024 GNIC World Bank" sheetId="25" r:id="rId3"/>
    <sheet name="April reciprocal tariffs" sheetId="17" r:id="rId4"/>
    <sheet name="Latest Tariffs" sheetId="24" r:id="rId5"/>
    <sheet name="domestic value added shares " sheetId="20" r:id="rId6"/>
    <sheet name="Table 1 " sheetId="12" r:id="rId7"/>
    <sheet name="Table 2" sheetId="28" r:id="rId8"/>
    <sheet name="Table 3" sheetId="30" r:id="rId9"/>
    <sheet name="Table A1" sheetId="29" r:id="rId10"/>
    <sheet name="Table A2" sheetId="7" r:id="rId11"/>
    <sheet name="data Table A1 and Table2" sheetId="6" r:id="rId12"/>
  </sheets>
  <definedNames>
    <definedName name="_xlnm._FilterDatabase" localSheetId="1" hidden="1">'2024 trade data'!$C$3:$C$482</definedName>
    <definedName name="country" localSheetId="1">'2024 trade data'!$A$3:$E$483</definedName>
    <definedName name="country">#REF!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0" i="28" l="1"/>
  <c r="D10" i="28"/>
  <c r="E9" i="28"/>
  <c r="D9" i="28"/>
  <c r="E8" i="28"/>
  <c r="D8" i="28"/>
  <c r="E7" i="28"/>
  <c r="D7" i="28"/>
  <c r="E6" i="28"/>
  <c r="D6" i="28"/>
  <c r="E5" i="28"/>
  <c r="D5" i="28"/>
  <c r="B6" i="6" l="1"/>
  <c r="B7" i="6" s="1"/>
  <c r="B8" i="6" s="1"/>
  <c r="B9" i="6" s="1"/>
  <c r="B10" i="6" s="1"/>
  <c r="B11" i="6" s="1"/>
  <c r="B12" i="6" s="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61" i="6" s="1"/>
  <c r="B47" i="25" l="1"/>
  <c r="G13" i="12"/>
  <c r="F28" i="12"/>
  <c r="E28" i="12"/>
  <c r="G5" i="12"/>
  <c r="G6" i="12"/>
  <c r="D5" i="12"/>
  <c r="D6" i="12"/>
  <c r="F238" i="22"/>
  <c r="F125" i="22"/>
  <c r="F373" i="22"/>
  <c r="F242" i="22"/>
  <c r="F483" i="22"/>
  <c r="F482" i="22"/>
  <c r="F481" i="22"/>
  <c r="F480" i="22"/>
  <c r="F479" i="22"/>
  <c r="F478" i="22"/>
  <c r="F477" i="22"/>
  <c r="F476" i="22"/>
  <c r="F475" i="22"/>
  <c r="F474" i="22"/>
  <c r="F473" i="22"/>
  <c r="F472" i="22"/>
  <c r="F471" i="22"/>
  <c r="F470" i="22"/>
  <c r="F469" i="22"/>
  <c r="F468" i="22"/>
  <c r="F467" i="22"/>
  <c r="F466" i="22"/>
  <c r="F465" i="22"/>
  <c r="F464" i="22"/>
  <c r="F463" i="22"/>
  <c r="F462" i="22"/>
  <c r="F461" i="22"/>
  <c r="F460" i="22"/>
  <c r="F459" i="22"/>
  <c r="F458" i="22"/>
  <c r="F457" i="22"/>
  <c r="F456" i="22"/>
  <c r="F455" i="22"/>
  <c r="F454" i="22"/>
  <c r="F453" i="22"/>
  <c r="F452" i="22"/>
  <c r="F451" i="22"/>
  <c r="F450" i="22"/>
  <c r="F449" i="22"/>
  <c r="F448" i="22"/>
  <c r="F447" i="22"/>
  <c r="F446" i="22"/>
  <c r="F445" i="22"/>
  <c r="F444" i="22"/>
  <c r="F443" i="22"/>
  <c r="F442" i="22"/>
  <c r="F441" i="22"/>
  <c r="F440" i="22"/>
  <c r="F439" i="22"/>
  <c r="F438" i="22"/>
  <c r="F437" i="22"/>
  <c r="F436" i="22"/>
  <c r="F435" i="22"/>
  <c r="F434" i="22"/>
  <c r="F433" i="22"/>
  <c r="F432" i="22"/>
  <c r="F431" i="22"/>
  <c r="F430" i="22"/>
  <c r="F429" i="22"/>
  <c r="F428" i="22"/>
  <c r="F427" i="22"/>
  <c r="F426" i="22"/>
  <c r="F425" i="22"/>
  <c r="F424" i="22"/>
  <c r="F423" i="22"/>
  <c r="F422" i="22"/>
  <c r="F421" i="22"/>
  <c r="F420" i="22"/>
  <c r="F419" i="22"/>
  <c r="F418" i="22"/>
  <c r="F417" i="22"/>
  <c r="F416" i="22"/>
  <c r="F415" i="22"/>
  <c r="F414" i="22"/>
  <c r="F413" i="22"/>
  <c r="F412" i="22"/>
  <c r="F411" i="22"/>
  <c r="F410" i="22"/>
  <c r="F409" i="22"/>
  <c r="F408" i="22"/>
  <c r="F407" i="22"/>
  <c r="F406" i="22"/>
  <c r="F405" i="22"/>
  <c r="F404" i="22"/>
  <c r="F403" i="22"/>
  <c r="F402" i="22"/>
  <c r="F401" i="22"/>
  <c r="F400" i="22"/>
  <c r="F399" i="22"/>
  <c r="F398" i="22"/>
  <c r="F397" i="22"/>
  <c r="F396" i="22"/>
  <c r="F395" i="22"/>
  <c r="F394" i="22"/>
  <c r="F393" i="22"/>
  <c r="F392" i="22"/>
  <c r="F391" i="22"/>
  <c r="F390" i="22"/>
  <c r="F389" i="22"/>
  <c r="F388" i="22"/>
  <c r="F387" i="22"/>
  <c r="F386" i="22"/>
  <c r="F385" i="22"/>
  <c r="F384" i="22"/>
  <c r="F383" i="22"/>
  <c r="F382" i="22"/>
  <c r="F381" i="22"/>
  <c r="F380" i="22"/>
  <c r="F379" i="22"/>
  <c r="F378" i="22"/>
  <c r="F377" i="22"/>
  <c r="F376" i="22"/>
  <c r="F375" i="22"/>
  <c r="F374" i="22"/>
  <c r="F372" i="22"/>
  <c r="F371" i="22"/>
  <c r="F370" i="22"/>
  <c r="F369" i="22"/>
  <c r="F368" i="22"/>
  <c r="F367" i="22"/>
  <c r="F366" i="22"/>
  <c r="F365" i="22"/>
  <c r="F364" i="22"/>
  <c r="F363" i="22"/>
  <c r="F362" i="22"/>
  <c r="F361" i="22"/>
  <c r="F360" i="22"/>
  <c r="F359" i="22"/>
  <c r="F358" i="22"/>
  <c r="F357" i="22"/>
  <c r="F356" i="22"/>
  <c r="F355" i="22"/>
  <c r="F354" i="22"/>
  <c r="F353" i="22"/>
  <c r="F352" i="22"/>
  <c r="F351" i="22"/>
  <c r="F350" i="22"/>
  <c r="F349" i="22"/>
  <c r="F348" i="22"/>
  <c r="F347" i="22"/>
  <c r="F346" i="22"/>
  <c r="F345" i="22"/>
  <c r="F344" i="22"/>
  <c r="F343" i="22"/>
  <c r="F342" i="22"/>
  <c r="F341" i="22"/>
  <c r="F340" i="22"/>
  <c r="F339" i="22"/>
  <c r="F338" i="22"/>
  <c r="F337" i="22"/>
  <c r="F336" i="22"/>
  <c r="F335" i="22"/>
  <c r="F334" i="22"/>
  <c r="F333" i="22"/>
  <c r="F332" i="22"/>
  <c r="F331" i="22"/>
  <c r="F330" i="22"/>
  <c r="F329" i="22"/>
  <c r="F328" i="22"/>
  <c r="F327" i="22"/>
  <c r="F326" i="22"/>
  <c r="F325" i="22"/>
  <c r="F324" i="22"/>
  <c r="F323" i="22"/>
  <c r="F322" i="22"/>
  <c r="F321" i="22"/>
  <c r="F320" i="22"/>
  <c r="F319" i="22"/>
  <c r="F318" i="22"/>
  <c r="F317" i="22"/>
  <c r="F316" i="22"/>
  <c r="F315" i="22"/>
  <c r="F314" i="22"/>
  <c r="F313" i="22"/>
  <c r="F312" i="22"/>
  <c r="F311" i="22"/>
  <c r="F310" i="22"/>
  <c r="F309" i="22"/>
  <c r="F308" i="22"/>
  <c r="F307" i="22"/>
  <c r="F306" i="22"/>
  <c r="F305" i="22"/>
  <c r="F304" i="22"/>
  <c r="F303" i="22"/>
  <c r="F302" i="22"/>
  <c r="F301" i="22"/>
  <c r="F300" i="22"/>
  <c r="F299" i="22"/>
  <c r="F298" i="22"/>
  <c r="F297" i="22"/>
  <c r="F296" i="22"/>
  <c r="F295" i="22"/>
  <c r="F294" i="22"/>
  <c r="F293" i="22"/>
  <c r="F292" i="22"/>
  <c r="F291" i="22"/>
  <c r="F290" i="22"/>
  <c r="F289" i="22"/>
  <c r="F288" i="22"/>
  <c r="F287" i="22"/>
  <c r="F286" i="22"/>
  <c r="F285" i="22"/>
  <c r="F284" i="22"/>
  <c r="F283" i="22"/>
  <c r="F282" i="22"/>
  <c r="F281" i="22"/>
  <c r="F280" i="22"/>
  <c r="F279" i="22"/>
  <c r="F278" i="22"/>
  <c r="F277" i="22"/>
  <c r="F276" i="22"/>
  <c r="F275" i="22"/>
  <c r="F274" i="22"/>
  <c r="F273" i="22"/>
  <c r="F272" i="22"/>
  <c r="F271" i="22"/>
  <c r="F270" i="22"/>
  <c r="F269" i="22"/>
  <c r="F268" i="22"/>
  <c r="F267" i="22"/>
  <c r="F266" i="22"/>
  <c r="F265" i="22"/>
  <c r="F264" i="22"/>
  <c r="F263" i="22"/>
  <c r="F262" i="22"/>
  <c r="F261" i="22"/>
  <c r="F260" i="22"/>
  <c r="F259" i="22"/>
  <c r="F258" i="22"/>
  <c r="F257" i="22"/>
  <c r="F256" i="22"/>
  <c r="F255" i="22"/>
  <c r="F254" i="22"/>
  <c r="F253" i="22"/>
  <c r="F252" i="22"/>
  <c r="F251" i="22"/>
  <c r="F250" i="22"/>
  <c r="F249" i="22"/>
  <c r="F248" i="22"/>
  <c r="F247" i="22"/>
  <c r="F246" i="22"/>
  <c r="F245" i="22"/>
  <c r="F244" i="22"/>
  <c r="F243" i="22"/>
  <c r="F241" i="22"/>
  <c r="F240" i="22"/>
  <c r="F239" i="22"/>
  <c r="F237" i="22"/>
  <c r="F236" i="22"/>
  <c r="F235" i="22"/>
  <c r="F234" i="22"/>
  <c r="F233" i="22"/>
  <c r="F232" i="22"/>
  <c r="F231" i="22"/>
  <c r="F230" i="22"/>
  <c r="F229" i="22"/>
  <c r="F228" i="22"/>
  <c r="F227" i="22"/>
  <c r="F226" i="22"/>
  <c r="F225" i="22"/>
  <c r="F224" i="22"/>
  <c r="F223" i="22"/>
  <c r="F222" i="22"/>
  <c r="F221" i="22"/>
  <c r="F220" i="22"/>
  <c r="F219" i="22"/>
  <c r="F218" i="22"/>
  <c r="F217" i="22"/>
  <c r="F216" i="22"/>
  <c r="F215" i="22"/>
  <c r="F214" i="22"/>
  <c r="F213" i="22"/>
  <c r="F212" i="22"/>
  <c r="F211" i="22"/>
  <c r="F210" i="22"/>
  <c r="F209" i="22"/>
  <c r="F208" i="22"/>
  <c r="F207" i="22"/>
  <c r="F206" i="22"/>
  <c r="F205" i="22"/>
  <c r="F204" i="22"/>
  <c r="F203" i="22"/>
  <c r="F202" i="22"/>
  <c r="F201" i="22"/>
  <c r="F200" i="22"/>
  <c r="F199" i="22"/>
  <c r="F198" i="22"/>
  <c r="F197" i="22"/>
  <c r="F196" i="22"/>
  <c r="F195" i="22"/>
  <c r="F194" i="22"/>
  <c r="F193" i="22"/>
  <c r="F192" i="22"/>
  <c r="F191" i="22"/>
  <c r="F190" i="22"/>
  <c r="F189" i="22"/>
  <c r="F188" i="22"/>
  <c r="F187" i="22"/>
  <c r="F186" i="22"/>
  <c r="F185" i="22"/>
  <c r="F184" i="22"/>
  <c r="F183" i="22"/>
  <c r="F182" i="22"/>
  <c r="F181" i="22"/>
  <c r="F180" i="22"/>
  <c r="F179" i="22"/>
  <c r="F178" i="22"/>
  <c r="F177" i="22"/>
  <c r="F176" i="22"/>
  <c r="F175" i="22"/>
  <c r="F174" i="22"/>
  <c r="F173" i="22"/>
  <c r="F172" i="22"/>
  <c r="F171" i="22"/>
  <c r="F170" i="22"/>
  <c r="F169" i="22"/>
  <c r="F168" i="22"/>
  <c r="F167" i="22"/>
  <c r="F166" i="22"/>
  <c r="F165" i="22"/>
  <c r="F164" i="22"/>
  <c r="F163" i="22"/>
  <c r="F162" i="22"/>
  <c r="F161" i="22"/>
  <c r="F160" i="22"/>
  <c r="F159" i="22"/>
  <c r="F158" i="22"/>
  <c r="F157" i="22"/>
  <c r="F156" i="22"/>
  <c r="F155" i="22"/>
  <c r="F154" i="22"/>
  <c r="F153" i="22"/>
  <c r="F152" i="22"/>
  <c r="F151" i="22"/>
  <c r="F150" i="22"/>
  <c r="F149" i="22"/>
  <c r="F148" i="22"/>
  <c r="F147" i="22"/>
  <c r="F146" i="22"/>
  <c r="F145" i="22"/>
  <c r="F144" i="22"/>
  <c r="F143" i="22"/>
  <c r="F142" i="22"/>
  <c r="F141" i="22"/>
  <c r="F140" i="22"/>
  <c r="F139" i="22"/>
  <c r="F138" i="22"/>
  <c r="F137" i="22"/>
  <c r="F136" i="22"/>
  <c r="F135" i="22"/>
  <c r="F134" i="22"/>
  <c r="F133" i="22"/>
  <c r="F132" i="22"/>
  <c r="F131" i="22"/>
  <c r="F130" i="22"/>
  <c r="F129" i="22"/>
  <c r="F128" i="22"/>
  <c r="F127" i="22"/>
  <c r="F126" i="22"/>
  <c r="F124" i="22"/>
  <c r="F123" i="22"/>
  <c r="F122" i="22"/>
  <c r="F121" i="22"/>
  <c r="F120" i="22"/>
  <c r="F119" i="22"/>
  <c r="F118" i="22"/>
  <c r="F117" i="22"/>
  <c r="F116" i="22"/>
  <c r="F115" i="22"/>
  <c r="F114" i="22"/>
  <c r="F113" i="22"/>
  <c r="F112" i="22"/>
  <c r="F111" i="22"/>
  <c r="F110" i="22"/>
  <c r="F109" i="22"/>
  <c r="F108" i="22"/>
  <c r="F107" i="22"/>
  <c r="F106" i="22"/>
  <c r="F105" i="22"/>
  <c r="F104" i="22"/>
  <c r="F103" i="22"/>
  <c r="F102" i="22"/>
  <c r="F101" i="22"/>
  <c r="F100" i="22"/>
  <c r="F99" i="22"/>
  <c r="F98" i="22"/>
  <c r="F97" i="22"/>
  <c r="F96" i="22"/>
  <c r="F95" i="22"/>
  <c r="F94" i="22"/>
  <c r="F93" i="22"/>
  <c r="F92" i="22"/>
  <c r="F91" i="22"/>
  <c r="F90" i="22"/>
  <c r="F89" i="22"/>
  <c r="F88" i="22"/>
  <c r="F87" i="22"/>
  <c r="F86" i="22"/>
  <c r="F85" i="22"/>
  <c r="F84" i="22"/>
  <c r="F83" i="22"/>
  <c r="F82" i="22"/>
  <c r="F81" i="22"/>
  <c r="F80" i="22"/>
  <c r="F79" i="22"/>
  <c r="F78" i="22"/>
  <c r="F77" i="22"/>
  <c r="F76" i="22"/>
  <c r="F75" i="22"/>
  <c r="F74" i="22"/>
  <c r="F73" i="22"/>
  <c r="F72" i="22"/>
  <c r="F71" i="22"/>
  <c r="F70" i="22"/>
  <c r="F69" i="22"/>
  <c r="F68" i="22"/>
  <c r="F67" i="22"/>
  <c r="F66" i="22"/>
  <c r="F65" i="22"/>
  <c r="F64" i="22"/>
  <c r="F63" i="22"/>
  <c r="F62" i="22"/>
  <c r="F61" i="22"/>
  <c r="F60" i="22"/>
  <c r="F59" i="22"/>
  <c r="F58" i="22"/>
  <c r="F57" i="22"/>
  <c r="F56" i="22"/>
  <c r="F55" i="22"/>
  <c r="F54" i="22"/>
  <c r="F53" i="22"/>
  <c r="F52" i="22"/>
  <c r="F51" i="22"/>
  <c r="F50" i="22"/>
  <c r="F49" i="22"/>
  <c r="F48" i="22"/>
  <c r="F47" i="22"/>
  <c r="F46" i="22"/>
  <c r="F45" i="22"/>
  <c r="F44" i="22"/>
  <c r="F43" i="22"/>
  <c r="F42" i="22"/>
  <c r="F41" i="22"/>
  <c r="F40" i="22"/>
  <c r="F39" i="22"/>
  <c r="F38" i="22"/>
  <c r="F37" i="22"/>
  <c r="F36" i="22"/>
  <c r="F35" i="22"/>
  <c r="F34" i="22"/>
  <c r="F33" i="22"/>
  <c r="F32" i="22"/>
  <c r="F31" i="22"/>
  <c r="F30" i="22"/>
  <c r="F29" i="22"/>
  <c r="F28" i="22"/>
  <c r="F27" i="22"/>
  <c r="F26" i="22"/>
  <c r="F25" i="22"/>
  <c r="F24" i="22"/>
  <c r="F23" i="22"/>
  <c r="F22" i="22"/>
  <c r="F21" i="22"/>
  <c r="F20" i="22"/>
  <c r="F19" i="22"/>
  <c r="F18" i="22"/>
  <c r="F17" i="22"/>
  <c r="F16" i="22"/>
  <c r="F15" i="22"/>
  <c r="F14" i="22"/>
  <c r="F13" i="22"/>
  <c r="F12" i="22"/>
  <c r="F11" i="22"/>
  <c r="F10" i="22"/>
  <c r="F9" i="22"/>
  <c r="F8" i="22"/>
  <c r="F7" i="22"/>
  <c r="F6" i="22"/>
  <c r="F5" i="22"/>
  <c r="F4" i="22"/>
  <c r="F3" i="22"/>
  <c r="D32" i="12" l="1"/>
  <c r="G25" i="12"/>
  <c r="G26" i="12"/>
  <c r="G24" i="12"/>
  <c r="G23" i="12"/>
  <c r="G18" i="12"/>
  <c r="G20" i="12"/>
  <c r="G15" i="12"/>
  <c r="G22" i="12"/>
  <c r="G21" i="12"/>
  <c r="G12" i="12"/>
  <c r="G11" i="12"/>
  <c r="G7" i="12"/>
  <c r="G14" i="12"/>
  <c r="G10" i="12"/>
  <c r="G19" i="12"/>
  <c r="G9" i="12"/>
  <c r="G16" i="12"/>
  <c r="G8" i="12"/>
  <c r="G17" i="12"/>
  <c r="D25" i="12"/>
  <c r="D26" i="12"/>
  <c r="D24" i="12"/>
  <c r="D23" i="12"/>
  <c r="D18" i="12"/>
  <c r="D20" i="12"/>
  <c r="D15" i="12"/>
  <c r="D22" i="12"/>
  <c r="D21" i="12"/>
  <c r="D12" i="12"/>
  <c r="D11" i="12"/>
  <c r="D7" i="12"/>
  <c r="D14" i="12"/>
  <c r="D10" i="12"/>
  <c r="D19" i="12"/>
  <c r="D9" i="12"/>
  <c r="D16" i="12"/>
  <c r="D8" i="12"/>
  <c r="D17" i="12"/>
  <c r="D13" i="12"/>
  <c r="G28" i="12" l="1"/>
  <c r="D28" i="12"/>
  <c r="F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tc={178426E4-4128-41C4-842B-4C402D4D32D7}</author>
  </authors>
  <commentList>
    <comment ref="B34" authorId="0" shapeId="0" xr:uid="{178426E4-4128-41C4-842B-4C402D4D32D7}">
      <text>
        <t>[Threaded comment]
Your version of Excel allows you to read this threaded comment; however, any edits to it will get removed if the file is opened in a newer version of Excel. Learn more: https://go.microsoft.com/fwlink/?linkid=870924
Comment:
    For the convenience of readers, I add the share of Bangladesh and Tunisia from the TiVA database.</t>
      </text>
    </comment>
  </commentList>
</comments>
</file>

<file path=xl/sharedStrings.xml><?xml version="1.0" encoding="utf-8"?>
<sst xmlns="http://schemas.openxmlformats.org/spreadsheetml/2006/main" count="2321" uniqueCount="731">
  <si>
    <t>European Union</t>
  </si>
  <si>
    <t>2024</t>
  </si>
  <si>
    <t>Nicaragua</t>
  </si>
  <si>
    <t>Venezuela</t>
  </si>
  <si>
    <t>Guyana</t>
  </si>
  <si>
    <t>Norway</t>
  </si>
  <si>
    <t>Liechtenstein</t>
  </si>
  <si>
    <t>Switzerland</t>
  </si>
  <si>
    <t>Kazakhstan</t>
  </si>
  <si>
    <t>Moldova</t>
  </si>
  <si>
    <t>Bosnia and Herzegovina</t>
  </si>
  <si>
    <t>Serbia</t>
  </si>
  <si>
    <t>Syria</t>
  </si>
  <si>
    <t>Iraq</t>
  </si>
  <si>
    <t>Israel</t>
  </si>
  <si>
    <t>Jordan</t>
  </si>
  <si>
    <t>India</t>
  </si>
  <si>
    <t>Pakistan</t>
  </si>
  <si>
    <t>Bangladesh</t>
  </si>
  <si>
    <t>Sri Lanka</t>
  </si>
  <si>
    <t>Thailand</t>
  </si>
  <si>
    <t>Vietnam</t>
  </si>
  <si>
    <t>Laos</t>
  </si>
  <si>
    <t>Cambodia</t>
  </si>
  <si>
    <t>Malaysia</t>
  </si>
  <si>
    <t>Indonesia</t>
  </si>
  <si>
    <t>Brunei</t>
  </si>
  <si>
    <t>Philippines</t>
  </si>
  <si>
    <t>China</t>
  </si>
  <si>
    <t>Taiwan</t>
  </si>
  <si>
    <t>Japan</t>
  </si>
  <si>
    <t>Vanuatu</t>
  </si>
  <si>
    <t>Nauru</t>
  </si>
  <si>
    <t>Fiji</t>
  </si>
  <si>
    <t>Algeria</t>
  </si>
  <si>
    <t>Tunisia</t>
  </si>
  <si>
    <t>Libya</t>
  </si>
  <si>
    <t>Equatorial Guinea</t>
  </si>
  <si>
    <t>Cameroon</t>
  </si>
  <si>
    <t>Nigeria</t>
  </si>
  <si>
    <t>Chad</t>
  </si>
  <si>
    <t>Angola</t>
  </si>
  <si>
    <t>Mauritius</t>
  </si>
  <si>
    <t>Mozambique</t>
  </si>
  <si>
    <t>Madagascar</t>
  </si>
  <si>
    <t>South Africa</t>
  </si>
  <si>
    <t>Namibia</t>
  </si>
  <si>
    <t>Botswana</t>
  </si>
  <si>
    <t>Zambia</t>
  </si>
  <si>
    <t>Zimbabwe</t>
  </si>
  <si>
    <t>Malawi</t>
  </si>
  <si>
    <t>Lesotho</t>
  </si>
  <si>
    <r>
      <rPr>
        <b/>
        <sz val="12"/>
        <rFont val="Times New Roman"/>
        <family val="1"/>
      </rPr>
      <t>ANNEX I</t>
    </r>
  </si>
  <si>
    <r>
      <rPr>
        <b/>
        <sz val="12"/>
        <rFont val="Times New Roman"/>
        <family val="1"/>
      </rPr>
      <t>Country</t>
    </r>
  </si>
  <si>
    <r>
      <rPr>
        <b/>
        <sz val="12"/>
        <rFont val="Times New Roman"/>
        <family val="1"/>
      </rPr>
      <t>Reciprocal Tariff, Adjusted</t>
    </r>
  </si>
  <si>
    <r>
      <rPr>
        <sz val="12"/>
        <rFont val="Times New Roman"/>
        <family val="1"/>
      </rPr>
      <t>Algeria</t>
    </r>
  </si>
  <si>
    <r>
      <rPr>
        <sz val="12"/>
        <rFont val="Times New Roman"/>
        <family val="1"/>
      </rPr>
      <t>Angola</t>
    </r>
  </si>
  <si>
    <r>
      <rPr>
        <sz val="12"/>
        <rFont val="Times New Roman"/>
        <family val="1"/>
      </rPr>
      <t>Bangladesh</t>
    </r>
  </si>
  <si>
    <r>
      <rPr>
        <sz val="12"/>
        <rFont val="Times New Roman"/>
        <family val="1"/>
      </rPr>
      <t>Bosnia and Herzegovina</t>
    </r>
  </si>
  <si>
    <r>
      <rPr>
        <sz val="12"/>
        <rFont val="Times New Roman"/>
        <family val="1"/>
      </rPr>
      <t>Botswana</t>
    </r>
  </si>
  <si>
    <r>
      <rPr>
        <sz val="12"/>
        <rFont val="Times New Roman"/>
        <family val="1"/>
      </rPr>
      <t>Brunei</t>
    </r>
  </si>
  <si>
    <r>
      <rPr>
        <sz val="12"/>
        <rFont val="Times New Roman"/>
        <family val="1"/>
      </rPr>
      <t>Cambodia</t>
    </r>
  </si>
  <si>
    <r>
      <rPr>
        <sz val="12"/>
        <rFont val="Times New Roman"/>
        <family val="1"/>
      </rPr>
      <t>Cameroon</t>
    </r>
  </si>
  <si>
    <r>
      <rPr>
        <sz val="12"/>
        <rFont val="Times New Roman"/>
        <family val="1"/>
      </rPr>
      <t>Chad</t>
    </r>
  </si>
  <si>
    <r>
      <rPr>
        <sz val="12"/>
        <rFont val="Times New Roman"/>
        <family val="1"/>
      </rPr>
      <t>China</t>
    </r>
  </si>
  <si>
    <r>
      <rPr>
        <sz val="12"/>
        <rFont val="Times New Roman"/>
        <family val="1"/>
      </rPr>
      <t>Côte d`Ivoire</t>
    </r>
  </si>
  <si>
    <r>
      <rPr>
        <sz val="12"/>
        <rFont val="Times New Roman"/>
        <family val="1"/>
      </rPr>
      <t>Democratic Republic of the Congo</t>
    </r>
  </si>
  <si>
    <r>
      <rPr>
        <sz val="12"/>
        <rFont val="Times New Roman"/>
        <family val="1"/>
      </rPr>
      <t>Equatorial Guinea</t>
    </r>
  </si>
  <si>
    <r>
      <rPr>
        <sz val="12"/>
        <rFont val="Times New Roman"/>
        <family val="1"/>
      </rPr>
      <t>European Union</t>
    </r>
  </si>
  <si>
    <r>
      <rPr>
        <sz val="12"/>
        <rFont val="Times New Roman"/>
        <family val="1"/>
      </rPr>
      <t>Falkland Islands</t>
    </r>
  </si>
  <si>
    <r>
      <rPr>
        <sz val="12"/>
        <rFont val="Times New Roman"/>
        <family val="1"/>
      </rPr>
      <t>Fiji</t>
    </r>
  </si>
  <si>
    <r>
      <rPr>
        <sz val="12"/>
        <rFont val="Times New Roman"/>
        <family val="1"/>
      </rPr>
      <t>Guyana</t>
    </r>
  </si>
  <si>
    <r>
      <rPr>
        <sz val="12"/>
        <rFont val="Times New Roman"/>
        <family val="1"/>
      </rPr>
      <t>India</t>
    </r>
  </si>
  <si>
    <r>
      <rPr>
        <sz val="12"/>
        <rFont val="Times New Roman"/>
        <family val="1"/>
      </rPr>
      <t>Indonesia</t>
    </r>
  </si>
  <si>
    <r>
      <rPr>
        <sz val="12"/>
        <rFont val="Times New Roman"/>
        <family val="1"/>
      </rPr>
      <t>Iraq</t>
    </r>
  </si>
  <si>
    <r>
      <rPr>
        <sz val="12"/>
        <rFont val="Times New Roman"/>
        <family val="1"/>
      </rPr>
      <t>Israel</t>
    </r>
  </si>
  <si>
    <r>
      <rPr>
        <sz val="12"/>
        <rFont val="Times New Roman"/>
        <family val="1"/>
      </rPr>
      <t>Japan</t>
    </r>
  </si>
  <si>
    <r>
      <rPr>
        <sz val="12"/>
        <rFont val="Times New Roman"/>
        <family val="1"/>
      </rPr>
      <t>Jordan</t>
    </r>
  </si>
  <si>
    <r>
      <rPr>
        <sz val="12"/>
        <rFont val="Times New Roman"/>
        <family val="1"/>
      </rPr>
      <t>Kazakhstan</t>
    </r>
  </si>
  <si>
    <r>
      <rPr>
        <sz val="12"/>
        <rFont val="Times New Roman"/>
        <family val="1"/>
      </rPr>
      <t>Laos</t>
    </r>
  </si>
  <si>
    <r>
      <rPr>
        <sz val="12"/>
        <rFont val="Times New Roman"/>
        <family val="1"/>
      </rPr>
      <t>Lesotho</t>
    </r>
  </si>
  <si>
    <r>
      <rPr>
        <sz val="12"/>
        <rFont val="Times New Roman"/>
        <family val="1"/>
      </rPr>
      <t>Libya</t>
    </r>
  </si>
  <si>
    <r>
      <rPr>
        <sz val="12"/>
        <rFont val="Times New Roman"/>
        <family val="1"/>
      </rPr>
      <t>Liechtenstein</t>
    </r>
  </si>
  <si>
    <r>
      <rPr>
        <sz val="12"/>
        <rFont val="Times New Roman"/>
        <family val="1"/>
      </rPr>
      <t>Madagascar</t>
    </r>
  </si>
  <si>
    <r>
      <rPr>
        <sz val="12"/>
        <rFont val="Times New Roman"/>
        <family val="1"/>
      </rPr>
      <t>Malawi</t>
    </r>
  </si>
  <si>
    <r>
      <rPr>
        <sz val="12"/>
        <rFont val="Times New Roman"/>
        <family val="1"/>
      </rPr>
      <t>Malaysia</t>
    </r>
  </si>
  <si>
    <r>
      <rPr>
        <sz val="12"/>
        <rFont val="Times New Roman"/>
        <family val="1"/>
      </rPr>
      <t>Mauritius</t>
    </r>
  </si>
  <si>
    <r>
      <rPr>
        <sz val="12"/>
        <rFont val="Times New Roman"/>
        <family val="1"/>
      </rPr>
      <t>Moldova</t>
    </r>
  </si>
  <si>
    <r>
      <rPr>
        <sz val="12"/>
        <rFont val="Times New Roman"/>
        <family val="1"/>
      </rPr>
      <t>Mozambique</t>
    </r>
  </si>
  <si>
    <r>
      <rPr>
        <sz val="12"/>
        <rFont val="Times New Roman"/>
        <family val="1"/>
      </rPr>
      <t>Myanmar (Burma)</t>
    </r>
  </si>
  <si>
    <r>
      <rPr>
        <sz val="12"/>
        <rFont val="Times New Roman"/>
        <family val="1"/>
      </rPr>
      <t>Namibia</t>
    </r>
  </si>
  <si>
    <r>
      <rPr>
        <sz val="12"/>
        <rFont val="Times New Roman"/>
        <family val="1"/>
      </rPr>
      <t>Nauru</t>
    </r>
  </si>
  <si>
    <r>
      <rPr>
        <sz val="12"/>
        <rFont val="Times New Roman"/>
        <family val="1"/>
      </rPr>
      <t>Nicaragua</t>
    </r>
  </si>
  <si>
    <r>
      <rPr>
        <sz val="12"/>
        <rFont val="Times New Roman"/>
        <family val="1"/>
      </rPr>
      <t>Nigeria</t>
    </r>
  </si>
  <si>
    <r>
      <rPr>
        <sz val="12"/>
        <rFont val="Times New Roman"/>
        <family val="1"/>
      </rPr>
      <t>North Macedonia</t>
    </r>
  </si>
  <si>
    <r>
      <rPr>
        <sz val="12"/>
        <rFont val="Times New Roman"/>
        <family val="1"/>
      </rPr>
      <t>Norway</t>
    </r>
  </si>
  <si>
    <r>
      <rPr>
        <sz val="12"/>
        <rFont val="Times New Roman"/>
        <family val="1"/>
      </rPr>
      <t>Pakistan</t>
    </r>
  </si>
  <si>
    <r>
      <rPr>
        <sz val="12"/>
        <rFont val="Times New Roman"/>
        <family val="1"/>
      </rPr>
      <t>Philippines</t>
    </r>
  </si>
  <si>
    <r>
      <rPr>
        <sz val="12"/>
        <rFont val="Times New Roman"/>
        <family val="1"/>
      </rPr>
      <t>Serbia</t>
    </r>
  </si>
  <si>
    <r>
      <rPr>
        <sz val="12"/>
        <rFont val="Times New Roman"/>
        <family val="1"/>
      </rPr>
      <t>South Africa</t>
    </r>
  </si>
  <si>
    <r>
      <rPr>
        <sz val="12"/>
        <rFont val="Times New Roman"/>
        <family val="1"/>
      </rPr>
      <t>South Korea</t>
    </r>
  </si>
  <si>
    <r>
      <rPr>
        <sz val="12"/>
        <rFont val="Times New Roman"/>
        <family val="1"/>
      </rPr>
      <t>Sri Lanka</t>
    </r>
  </si>
  <si>
    <r>
      <rPr>
        <sz val="12"/>
        <rFont val="Times New Roman"/>
        <family val="1"/>
      </rPr>
      <t>Switzerland</t>
    </r>
  </si>
  <si>
    <r>
      <rPr>
        <sz val="12"/>
        <rFont val="Times New Roman"/>
        <family val="1"/>
      </rPr>
      <t>Syria</t>
    </r>
  </si>
  <si>
    <r>
      <rPr>
        <sz val="12"/>
        <rFont val="Times New Roman"/>
        <family val="1"/>
      </rPr>
      <t>Taiwan</t>
    </r>
  </si>
  <si>
    <r>
      <rPr>
        <sz val="12"/>
        <rFont val="Times New Roman"/>
        <family val="1"/>
      </rPr>
      <t>Thailand</t>
    </r>
  </si>
  <si>
    <r>
      <rPr>
        <sz val="12"/>
        <rFont val="Times New Roman"/>
        <family val="1"/>
      </rPr>
      <t>Tunisia</t>
    </r>
  </si>
  <si>
    <r>
      <rPr>
        <sz val="12"/>
        <rFont val="Times New Roman"/>
        <family val="1"/>
      </rPr>
      <t>Vanuatu</t>
    </r>
  </si>
  <si>
    <r>
      <rPr>
        <sz val="12"/>
        <rFont val="Times New Roman"/>
        <family val="1"/>
      </rPr>
      <t>Venezuela</t>
    </r>
  </si>
  <si>
    <r>
      <rPr>
        <sz val="12"/>
        <rFont val="Times New Roman"/>
        <family val="1"/>
      </rPr>
      <t>Vietnam</t>
    </r>
  </si>
  <si>
    <r>
      <rPr>
        <sz val="12"/>
        <rFont val="Times New Roman"/>
        <family val="1"/>
      </rPr>
      <t>Zambia</t>
    </r>
  </si>
  <si>
    <r>
      <rPr>
        <sz val="12"/>
        <rFont val="Times New Roman"/>
        <family val="1"/>
      </rPr>
      <t>Zimbabwe</t>
    </r>
  </si>
  <si>
    <t>Côte d`Ivoire</t>
  </si>
  <si>
    <t>Democratic Republic of the Congo</t>
  </si>
  <si>
    <t>Falkland Islands</t>
  </si>
  <si>
    <t>Myanmar (Burma)</t>
  </si>
  <si>
    <t>North Macedonia</t>
  </si>
  <si>
    <t>South Korea</t>
  </si>
  <si>
    <t>Cote d'Ivoire</t>
  </si>
  <si>
    <t>Korea, Rep.</t>
  </si>
  <si>
    <t>Lao PDR</t>
  </si>
  <si>
    <t>Myanmar</t>
  </si>
  <si>
    <t>Benin</t>
  </si>
  <si>
    <t>Cabo Verde</t>
  </si>
  <si>
    <t>Comoros</t>
  </si>
  <si>
    <t>Djibouti</t>
  </si>
  <si>
    <t>Eswatini</t>
  </si>
  <si>
    <t>Gabon</t>
  </si>
  <si>
    <t>Gambia</t>
  </si>
  <si>
    <t>Ghana</t>
  </si>
  <si>
    <t>Guinea-Bissau</t>
  </si>
  <si>
    <t>Kenya</t>
  </si>
  <si>
    <t>Liberia</t>
  </si>
  <si>
    <t>Niger</t>
  </si>
  <si>
    <t>Rwanda</t>
  </si>
  <si>
    <t>Senegal</t>
  </si>
  <si>
    <t>Sierra Leone</t>
  </si>
  <si>
    <t>Tanzania</t>
  </si>
  <si>
    <t>Togo</t>
  </si>
  <si>
    <t>Uganda</t>
  </si>
  <si>
    <t>imports</t>
  </si>
  <si>
    <t>exports</t>
  </si>
  <si>
    <t>balance</t>
  </si>
  <si>
    <t>bialteral trade (millions)</t>
  </si>
  <si>
    <t>TOTAL</t>
  </si>
  <si>
    <t>Congo, Dem. Rep.</t>
  </si>
  <si>
    <t>Syrian Arab Republic</t>
  </si>
  <si>
    <t>Venezuela, RB</t>
  </si>
  <si>
    <t>Viet Nam</t>
  </si>
  <si>
    <t>income</t>
  </si>
  <si>
    <t>Congo (DRC)</t>
  </si>
  <si>
    <t>11-20</t>
  </si>
  <si>
    <t>31-40</t>
  </si>
  <si>
    <t>41-50</t>
  </si>
  <si>
    <t>51-57</t>
  </si>
  <si>
    <t>GNI/C</t>
  </si>
  <si>
    <t>Congo</t>
  </si>
  <si>
    <t>https://www.census.gov/foreign-trade/balance/index.html</t>
  </si>
  <si>
    <t>Belgium</t>
  </si>
  <si>
    <t>France</t>
  </si>
  <si>
    <t>Egypt</t>
  </si>
  <si>
    <t>Morocco</t>
  </si>
  <si>
    <t/>
  </si>
  <si>
    <t>Côte d’Ivoire</t>
  </si>
  <si>
    <t>Lao People’s Democratic Republic</t>
  </si>
  <si>
    <t>source:</t>
  </si>
  <si>
    <t>Trade in Value Added (TiVA) 2023 edition: Principal Indicators, shares [cloud replica]</t>
  </si>
  <si>
    <t xml:space="preserve">© Terms &amp; conditions </t>
  </si>
  <si>
    <t>European Union (27 countries from 01/02/2020)</t>
  </si>
  <si>
    <t>Chinese Taipei</t>
  </si>
  <si>
    <t>Saudi Arabia</t>
  </si>
  <si>
    <t>China (People’s Republic of)</t>
  </si>
  <si>
    <t>Brunei Darussalam</t>
  </si>
  <si>
    <t>Mexico</t>
  </si>
  <si>
    <t>Korea</t>
  </si>
  <si>
    <t>Canada</t>
  </si>
  <si>
    <t>Reference area</t>
  </si>
  <si>
    <t>Combined unit of measure: Percentage of gross exports</t>
  </si>
  <si>
    <t>Time period: 2020</t>
  </si>
  <si>
    <t>Counterpart area: World</t>
  </si>
  <si>
    <t>Economic activity: Manufacturing</t>
  </si>
  <si>
    <t>Measure: Domestic value added in gross exports</t>
  </si>
  <si>
    <t>Tariffs as of July 15</t>
  </si>
  <si>
    <t>https://www.tradecomplianceresourcehub.com/2025/07/16/trump-2-0-tariff-tracker/</t>
  </si>
  <si>
    <t>see</t>
  </si>
  <si>
    <t>Reed Smith</t>
  </si>
  <si>
    <t>Trump 2.0 tariff tracker.</t>
  </si>
  <si>
    <t>source: White House</t>
  </si>
  <si>
    <t>Gross national income per capita, Atlas method</t>
  </si>
  <si>
    <t>$</t>
  </si>
  <si>
    <t>Afghanistan</t>
  </si>
  <si>
    <t>Albania</t>
  </si>
  <si>
    <t>American Samoa</t>
  </si>
  <si>
    <t>..</t>
  </si>
  <si>
    <t>Andorra</t>
  </si>
  <si>
    <t>Antigua and Barbuda</t>
  </si>
  <si>
    <t>Argentina</t>
  </si>
  <si>
    <t>Armenia</t>
  </si>
  <si>
    <t>Aruba</t>
  </si>
  <si>
    <t>Australia</t>
  </si>
  <si>
    <t>Austria</t>
  </si>
  <si>
    <t>Azerbaijan</t>
  </si>
  <si>
    <t>Bahamas, The</t>
  </si>
  <si>
    <t>Bahrain</t>
  </si>
  <si>
    <t>Barbados</t>
  </si>
  <si>
    <t>Belarus</t>
  </si>
  <si>
    <t>Belize</t>
  </si>
  <si>
    <t>Bermuda</t>
  </si>
  <si>
    <t>Bhutan</t>
  </si>
  <si>
    <t>Bolivia</t>
  </si>
  <si>
    <t>Brazil</t>
  </si>
  <si>
    <t>Bulgaria</t>
  </si>
  <si>
    <t>Burkina Faso</t>
  </si>
  <si>
    <t>Burundi</t>
  </si>
  <si>
    <t>Cayman Islands</t>
  </si>
  <si>
    <t>Central African Republic</t>
  </si>
  <si>
    <t>Channel Islands</t>
  </si>
  <si>
    <t>Chile</t>
  </si>
  <si>
    <t>Hong Kong SAR, China</t>
  </si>
  <si>
    <t>Macao SAR, China</t>
  </si>
  <si>
    <t>Colombia</t>
  </si>
  <si>
    <t>Congo, Rep.</t>
  </si>
  <si>
    <t>Costa Rica</t>
  </si>
  <si>
    <t>Croatia</t>
  </si>
  <si>
    <t>Cuba</t>
  </si>
  <si>
    <t>Curacao</t>
  </si>
  <si>
    <t>Cyprus</t>
  </si>
  <si>
    <t>Czechia</t>
  </si>
  <si>
    <t>Denmark</t>
  </si>
  <si>
    <t>Dominica</t>
  </si>
  <si>
    <t>Dominican Republic</t>
  </si>
  <si>
    <t>Ecuador</t>
  </si>
  <si>
    <t>Egypt, Arab Rep.</t>
  </si>
  <si>
    <t>El Salvador</t>
  </si>
  <si>
    <t>Eritrea</t>
  </si>
  <si>
    <t>Estonia</t>
  </si>
  <si>
    <t>Ethiopia</t>
  </si>
  <si>
    <t>Faroe Islands</t>
  </si>
  <si>
    <t>Finland</t>
  </si>
  <si>
    <t>French Polynesia</t>
  </si>
  <si>
    <t>Gambia, The</t>
  </si>
  <si>
    <t>Georgia</t>
  </si>
  <si>
    <t>Germany</t>
  </si>
  <si>
    <t>Greece</t>
  </si>
  <si>
    <t>Greenland</t>
  </si>
  <si>
    <t>Grenada</t>
  </si>
  <si>
    <t>Guam</t>
  </si>
  <si>
    <t>Guatemala</t>
  </si>
  <si>
    <t>Guinea</t>
  </si>
  <si>
    <t>Haiti</t>
  </si>
  <si>
    <t>Honduras</t>
  </si>
  <si>
    <t>Hungary</t>
  </si>
  <si>
    <t>Iceland</t>
  </si>
  <si>
    <t>Iran, Islamic Rep.</t>
  </si>
  <si>
    <t>Ireland</t>
  </si>
  <si>
    <t>Isle of Man</t>
  </si>
  <si>
    <t>Italy</t>
  </si>
  <si>
    <t>Jamaica</t>
  </si>
  <si>
    <t>Kiribati</t>
  </si>
  <si>
    <t>Korea, Dem. People's Rep.</t>
  </si>
  <si>
    <t>Kosovo</t>
  </si>
  <si>
    <t>Kuwait</t>
  </si>
  <si>
    <t>Kyrgyz Republic</t>
  </si>
  <si>
    <t>Latvia</t>
  </si>
  <si>
    <t>Lebanon</t>
  </si>
  <si>
    <t>Lithuania</t>
  </si>
  <si>
    <t>Luxembourg</t>
  </si>
  <si>
    <t>Maldives</t>
  </si>
  <si>
    <t>Mali</t>
  </si>
  <si>
    <t>Malta</t>
  </si>
  <si>
    <t>Marshall Islands</t>
  </si>
  <si>
    <t>Mauritania</t>
  </si>
  <si>
    <t>Micronesia, Fed. Sts.</t>
  </si>
  <si>
    <t>Monaco</t>
  </si>
  <si>
    <t>Mongolia</t>
  </si>
  <si>
    <t>Montenegro</t>
  </si>
  <si>
    <t>Nepal</t>
  </si>
  <si>
    <t>Netherlands</t>
  </si>
  <si>
    <t>New Caledonia</t>
  </si>
  <si>
    <t>New Zealand</t>
  </si>
  <si>
    <t>Northern Mariana Islands</t>
  </si>
  <si>
    <t>Oman</t>
  </si>
  <si>
    <t>Palau</t>
  </si>
  <si>
    <t>Panama</t>
  </si>
  <si>
    <t>Papua New Guinea</t>
  </si>
  <si>
    <t>Paraguay</t>
  </si>
  <si>
    <t>Peru</t>
  </si>
  <si>
    <t>Poland</t>
  </si>
  <si>
    <t>Portugal</t>
  </si>
  <si>
    <t>Puerto Rico</t>
  </si>
  <si>
    <t>Qatar</t>
  </si>
  <si>
    <t>Romania</t>
  </si>
  <si>
    <t>Russian Federation</t>
  </si>
  <si>
    <t>Samoa</t>
  </si>
  <si>
    <t>San Marino</t>
  </si>
  <si>
    <t>Sao Tome and Principe</t>
  </si>
  <si>
    <t>Seychelles</t>
  </si>
  <si>
    <t>Singapore</t>
  </si>
  <si>
    <t>Sint Maarten (Dutch part)</t>
  </si>
  <si>
    <t>Slovak Republic</t>
  </si>
  <si>
    <t>Slovenia</t>
  </si>
  <si>
    <t>Solomon Islands</t>
  </si>
  <si>
    <t>Somalia</t>
  </si>
  <si>
    <t>South Sudan</t>
  </si>
  <si>
    <t>Spain</t>
  </si>
  <si>
    <t>St. Kitts and Nevis</t>
  </si>
  <si>
    <t>St. Lucia</t>
  </si>
  <si>
    <t>St. Martin (French part)</t>
  </si>
  <si>
    <t>St. Vincent and the Grenadines</t>
  </si>
  <si>
    <t>Sudan</t>
  </si>
  <si>
    <t>Suriname</t>
  </si>
  <si>
    <t>Sweden</t>
  </si>
  <si>
    <t>Tajikistan</t>
  </si>
  <si>
    <t>Timor-Leste</t>
  </si>
  <si>
    <t>Tonga</t>
  </si>
  <si>
    <t>Trinidad and Tobago</t>
  </si>
  <si>
    <t>Turkiye</t>
  </si>
  <si>
    <t>Turkmenistan</t>
  </si>
  <si>
    <t>Turks and Caicos Islands</t>
  </si>
  <si>
    <t>Tuvalu</t>
  </si>
  <si>
    <t>Ukraine</t>
  </si>
  <si>
    <t>United Arab Emirates</t>
  </si>
  <si>
    <t>United Kingdom</t>
  </si>
  <si>
    <t>United States</t>
  </si>
  <si>
    <t>Uruguay</t>
  </si>
  <si>
    <t>Uzbekistan</t>
  </si>
  <si>
    <t>Virgin Islands (U.S.)</t>
  </si>
  <si>
    <t>West Bank and Gaza</t>
  </si>
  <si>
    <t>Yemen, Rep.</t>
  </si>
  <si>
    <t>World</t>
  </si>
  <si>
    <t>East Asia &amp; Pacific</t>
  </si>
  <si>
    <t>Europe &amp; Central Asia</t>
  </si>
  <si>
    <t>Latin America &amp; Caribbean</t>
  </si>
  <si>
    <t>Middle East &amp; North Africa</t>
  </si>
  <si>
    <t>North America</t>
  </si>
  <si>
    <t>South Asia</t>
  </si>
  <si>
    <t>Sub-Saharan Africa</t>
  </si>
  <si>
    <t>Low income</t>
  </si>
  <si>
    <t>Lower middle income</t>
  </si>
  <si>
    <t>Upper middle income</t>
  </si>
  <si>
    <t>High income</t>
  </si>
  <si>
    <t>Most Recent Value (MRV) if data for the specified year or full period are not available; or growth rate is calculated for less than the full period.</t>
  </si>
  <si>
    <t>WV.1 Size of the economy</t>
  </si>
  <si>
    <t>World Development Indicators , THE WORLD BANK</t>
  </si>
  <si>
    <t>Last updated date 07/01/2025</t>
  </si>
  <si>
    <t>About the Data</t>
  </si>
  <si>
    <t>Population, total</t>
  </si>
  <si>
    <t>Long definition</t>
  </si>
  <si>
    <t>Total population is based on the de facto definition of population, which counts all residents regardless of legal status or citizenship. The values shown are midyear estimates.</t>
  </si>
  <si>
    <t>Source</t>
  </si>
  <si>
    <t>World Population Prospects, United Nations (UN), uri: https://population.un.org/wpp/, publisher: UN Population Division; Statistical databases and publications from national statistical offices, National Statistical Offices, uri: https://unstats.un.org/home/nso_sites/, publisher: National Statistical Offices; Eurostat: Demographic Statistics, Eurostat (ESTAT), uri: https://ec.europa.eu/eurostat/data/database?node_code=earn_ses_monthly, publisher: Eurostat; Population and Vital Statistics Report (various years), United Nations (UN), uri: https://unstats.un.org, publisher: UN Statistics Division</t>
  </si>
  <si>
    <t>General comments</t>
  </si>
  <si>
    <t>Relevance to gender indicator: disaggregating the population composition by gender will help a country in projecting its demand for social services on a gender basis.</t>
  </si>
  <si>
    <t>Surface area (sq. km)</t>
  </si>
  <si>
    <t>Surface area is a country's total area, including areas under inland bodies of water and some coastal waterways.</t>
  </si>
  <si>
    <t>FAO electronic files and web site, Food and Agriculture Organization of the United Nations (FAO), publisher: Food and Agriculture Organization of the United Nations (FAO)</t>
  </si>
  <si>
    <t>Population density (people per sq. km of land area)</t>
  </si>
  <si>
    <t>Population density is midyear population divided by land area in square kilometers. Population is based on the de facto definition of population, which counts all residents regardless of legal status or citizenship--except for refugees not permanently settled in the country of asylum, who are generally considered part of the population of their country of origin. Land area is a country's total area, excluding area under inland water bodies, national claims to continental shelf, and exclusive economic zones. In most cases the definition of inland water bodies includes major rivers and lakes.</t>
  </si>
  <si>
    <t>FAO population estimates, Food and Agriculture Organization of the United Nations (FAO), publisher: Food and Agriculture Organization of the United Nations (FAO); World Bank population estimates, World Bank (WB), publisher: World Bank (WB)</t>
  </si>
  <si>
    <t>GNI, Atlas method (current US$)</t>
  </si>
  <si>
    <t>Gross national income is the total income earned by all residents within an economic territory during an accounting period. It is equal to gross domestic product plus earned income receivable from abroad minus earned income payable abroad. This figure is converted to U.S. dollars using the World Bank Atlas method. GNI, calculated in national currency, is usually converted to U.S. dollars at official exchange rates for comparisons across economies, although an alternative rate is used when the official exchange rate is judged to diverge by an exceptionally large margin from the rate actually applied in international transactions. To smooth fluctuations in prices and exchange rates, a special Atlas method of conversion is used by the World Bank. This applies a conversion factor that averages the exchange rate for a given year and the two preceding years, adjusted for differences in rates of inflation between the country, and through 2000, the G-5 countries (France, Germany, Japan, the United Kingdom, and the United States). From 2001, these countries include the Euro area, Japan, the United Kingdom, and the United States. This indicator is expressed in current prices, meaning no adjustment has been made to account for price changes over time. This indicator is expressed in United States dollars.</t>
  </si>
  <si>
    <t>Country official statistics, National Statistical Organizations and/or Central Banks; National Accounts data files, Organisation for Economic Co-operation and Development (OECD); Staff estimates, World Bank (WB)</t>
  </si>
  <si>
    <t>GNI per capita, Atlas method (current US$)</t>
  </si>
  <si>
    <t>Gross national income is the total income earned by all residents within an economic territory during an accounting period. It is equal to gross domestic product plus earned income receivable from abroad minus earned income payable abroad. This figure is converted to U.S. dollars using the World Bank Atlas method, and divided by the midyear population. GNI, calculated in national currency, is usually converted to U.S. dollars at official exchange rates for comparisons across economies, although an alternative rate is used when the official exchange rate is judged to diverge by an exceptionally large margin from the rate actually applied in international transactions. To smooth fluctuations in prices and exchange rates, a special Atlas method of conversion is used by the World Bank. This applies a conversion factor that averages the exchange rate for a given year and the two preceding years, adjusted for differences in rates of inflation between the country, and through 2000, the G-5 countries (France, Germany, Japan, the United Kingdom, and the United States). From 2001, these countries include the Euro area, Japan, the United Kingdom, and the United States. This indicator is expressed in current prices, meaning no adjustment has been made to account for price changes over time. This indicator is expressed in United States dollars.</t>
  </si>
  <si>
    <t>GNI, PPP (current international $)</t>
  </si>
  <si>
    <t>This indicator provides values for gross national income (GNI) expressed in current international dollars, converted by purchasing power parities (PPPs). PPPs account for the different price levels across countries and thus PPP-based comparisons of economic output are more appropriate for comparing the output of economies and the average material well-being of their inhabitants than exchange-rate based comparisons. Gross national income is the total income earned by all residents within an economic territory during an accounting period. It is equal to gross domestic product plus earned income receivable from abroad minus earned income payable abroad. This series has been linked to produce a consistent time series to counteract breaks in series over time due to changes in base years, source data and methodologies. Thus, it may not be comparable with other national accounts series in the database for historical years. This indicator is expressed in current prices, meaning no adjustment has been made to account for price changes over time. The PPP conversion factor is a currency conversion factor and a spatial price deflator. PPPs convert different currencies to a common currency and, in the process of conversion, equalize their purchasing power by eliminating the differences in price levels between countries, thereby allowing volume or output comparisons of GDP and its expenditure components.</t>
  </si>
  <si>
    <t>International Comparison Program (ICP), World Bank (WB), uri: https://www.worldbank.org/en/programs/icp/data, note: This information is for ICP?s PPPs utilized in WDI, publisher: International Comparison Program (ICP), data accessed: May 30, 2024, date published: May 30, 2024; The Eurostat PPP Programme, Eurostat (ESTAT), uri: https://ec.europa.eu/eurostat/databrowser/explore/all/all_themes, publisher: Eurostat; The OECD PPP Programme, Organisation for Economic Co-operation and Development (OECD), uri: https://data-explorer.oecd.org/, publisher: OECD; Staff estimates, World Bank (WB); National Accounts data files, Organisation for Economic Co-operation and Development (OECD); World Economic Outlook database, International Monetary Fund (IMF)</t>
  </si>
  <si>
    <t>GNI per capita, PPP (current international $)</t>
  </si>
  <si>
    <t>This indicator provides values for gross national income (GNI) per person expressed in current international dollars, converted by purchasing power parities (PPPs). PPPs account for the different price levels across countries and thus PPP-based comparisons of economic output are more appropriate for comparing the output of economies and the average material well-being of their inhabitants than exchange-rate based comparisons. Gross national income is the total income earned by all residents within an economic territory during an accounting period. It is equal to gross domestic product plus earned income receivable from abroad minus earned income payable abroad. The core indicator has been divided by the general population to achieve a per capita estimate. This series has been linked to produce a consistent time series to counteract breaks in series over time due to changes in base years, source data and methodologies. Thus, it may not be comparable with other national accounts series in the database for historical years. This indicator is expressed in current prices, meaning no adjustment has been made to account for price changes over time. The PPP conversion factor is a currency conversion factor and a spatial price deflator. PPPs convert different currencies to a common currency and, in the process of conversion, equalize their purchasing power by eliminating the differences in price levels between countries, thereby allowing volume or output comparisons of GDP and its expenditure components.</t>
  </si>
  <si>
    <t>GDP (annual % growth)</t>
  </si>
  <si>
    <t>Gross domestic product is the total income earned through the production of goods and services in an economic territory during an accounting period. It can be measured in three different ways: using either the expenditure approach, the income approach, or the production approach. This indicator denotes the percentage change over each previous year of the constant price (base year 2015) series in United States dollars.</t>
  </si>
  <si>
    <t>GDP per capita (annual % growth)</t>
  </si>
  <si>
    <t>Gross domestic product is the total income earned through the production of goods and services in an economic territory during an accounting period. It can be measured in three different ways: using either the expenditure approach, the income approach, or the production approach. The core indicator has been divided by the general population to achieve a per capita estimate.This indicator denotes the percentage change over each previous year of the constant price (base year 2015) series in United States dollars.</t>
  </si>
  <si>
    <t>Please see the online table at http://wdi.worldbank.org/table/WV.1 for observation-level metadata, which can be downloaded in Excel.</t>
  </si>
  <si>
    <t>Trade by geography: total balance exports and imports.</t>
  </si>
  <si>
    <t xml:space="preserve">imports </t>
  </si>
  <si>
    <t>1010</t>
  </si>
  <si>
    <t>1220</t>
  </si>
  <si>
    <t>1610</t>
  </si>
  <si>
    <t>St Pierre and Miquelon</t>
  </si>
  <si>
    <t>2010</t>
  </si>
  <si>
    <t>2050</t>
  </si>
  <si>
    <t>2080</t>
  </si>
  <si>
    <t>2110</t>
  </si>
  <si>
    <t>2150</t>
  </si>
  <si>
    <t>2190</t>
  </si>
  <si>
    <t>2230</t>
  </si>
  <si>
    <t>2250</t>
  </si>
  <si>
    <t>2320</t>
  </si>
  <si>
    <t>2360</t>
  </si>
  <si>
    <t>Bahamas</t>
  </si>
  <si>
    <t>2390</t>
  </si>
  <si>
    <t>2410</t>
  </si>
  <si>
    <t>2430</t>
  </si>
  <si>
    <t>2440</t>
  </si>
  <si>
    <t>2450</t>
  </si>
  <si>
    <t>2470</t>
  </si>
  <si>
    <t>2481</t>
  </si>
  <si>
    <t>Anguilla</t>
  </si>
  <si>
    <t>2482</t>
  </si>
  <si>
    <t>British Virgin Islands</t>
  </si>
  <si>
    <t>2483</t>
  </si>
  <si>
    <t>St Kitts and Nevis</t>
  </si>
  <si>
    <t>2484</t>
  </si>
  <si>
    <t>2485</t>
  </si>
  <si>
    <t>Montserrat</t>
  </si>
  <si>
    <t>2486</t>
  </si>
  <si>
    <t>2487</t>
  </si>
  <si>
    <t>St Lucia</t>
  </si>
  <si>
    <t>2488</t>
  </si>
  <si>
    <t>St Vincent and the Grenadines</t>
  </si>
  <si>
    <t>2489</t>
  </si>
  <si>
    <t>2720</t>
  </si>
  <si>
    <t>2740</t>
  </si>
  <si>
    <t>2774</t>
  </si>
  <si>
    <t>Sint Maarten</t>
  </si>
  <si>
    <t>2777</t>
  </si>
  <si>
    <t>2779</t>
  </si>
  <si>
    <t>2831</t>
  </si>
  <si>
    <t>Guadeloupe</t>
  </si>
  <si>
    <t>2839</t>
  </si>
  <si>
    <t>Martinique</t>
  </si>
  <si>
    <t>3010</t>
  </si>
  <si>
    <t>3070</t>
  </si>
  <si>
    <t>3120</t>
  </si>
  <si>
    <t>3150</t>
  </si>
  <si>
    <t>3170</t>
  </si>
  <si>
    <t>French Guiana</t>
  </si>
  <si>
    <t>3310</t>
  </si>
  <si>
    <t>3330</t>
  </si>
  <si>
    <t>3350</t>
  </si>
  <si>
    <t>3370</t>
  </si>
  <si>
    <t>3510</t>
  </si>
  <si>
    <t>3530</t>
  </si>
  <si>
    <t>3550</t>
  </si>
  <si>
    <t>3570</t>
  </si>
  <si>
    <t>3720</t>
  </si>
  <si>
    <t>Falkland Islands(Islas Malvin</t>
  </si>
  <si>
    <t>4000</t>
  </si>
  <si>
    <t>4010</t>
  </si>
  <si>
    <t>4031</t>
  </si>
  <si>
    <t>Svalbard, Jan Mayen Island</t>
  </si>
  <si>
    <t>4039</t>
  </si>
  <si>
    <t>4050</t>
  </si>
  <si>
    <t>4091</t>
  </si>
  <si>
    <t>4099</t>
  </si>
  <si>
    <t>4120</t>
  </si>
  <si>
    <t>4190</t>
  </si>
  <si>
    <t>4210</t>
  </si>
  <si>
    <t>4231</t>
  </si>
  <si>
    <t>4239</t>
  </si>
  <si>
    <t>4271</t>
  </si>
  <si>
    <t>4272</t>
  </si>
  <si>
    <t>4279</t>
  </si>
  <si>
    <t>4280</t>
  </si>
  <si>
    <t>4330</t>
  </si>
  <si>
    <t>4351</t>
  </si>
  <si>
    <t>Czech Republic</t>
  </si>
  <si>
    <t>4359</t>
  </si>
  <si>
    <t>Slovakia</t>
  </si>
  <si>
    <t>4370</t>
  </si>
  <si>
    <t>4411</t>
  </si>
  <si>
    <t>4419</t>
  </si>
  <si>
    <t>4470</t>
  </si>
  <si>
    <t>4490</t>
  </si>
  <si>
    <t>4510</t>
  </si>
  <si>
    <t>4550</t>
  </si>
  <si>
    <t>4621</t>
  </si>
  <si>
    <t>Russia</t>
  </si>
  <si>
    <t>4622</t>
  </si>
  <si>
    <t>4623</t>
  </si>
  <si>
    <t>4631</t>
  </si>
  <si>
    <t>4632</t>
  </si>
  <si>
    <t>4633</t>
  </si>
  <si>
    <t>4634</t>
  </si>
  <si>
    <t>4635</t>
  </si>
  <si>
    <t>Kyrgyzstan</t>
  </si>
  <si>
    <t>4641</t>
  </si>
  <si>
    <t>4642</t>
  </si>
  <si>
    <t>4643</t>
  </si>
  <si>
    <t>4644</t>
  </si>
  <si>
    <t>4700</t>
  </si>
  <si>
    <t>4710</t>
  </si>
  <si>
    <t>4720</t>
  </si>
  <si>
    <t>Gibraltar</t>
  </si>
  <si>
    <t>4730</t>
  </si>
  <si>
    <t>4751</t>
  </si>
  <si>
    <t>4752</t>
  </si>
  <si>
    <t>Vatican City</t>
  </si>
  <si>
    <t>4759</t>
  </si>
  <si>
    <t>4791</t>
  </si>
  <si>
    <t>4792</t>
  </si>
  <si>
    <t>4793</t>
  </si>
  <si>
    <t>4794</t>
  </si>
  <si>
    <t>Macedonia</t>
  </si>
  <si>
    <t>4801</t>
  </si>
  <si>
    <t>4803</t>
  </si>
  <si>
    <t>4804</t>
  </si>
  <si>
    <t>4810</t>
  </si>
  <si>
    <t>4840</t>
  </si>
  <si>
    <t>4850</t>
  </si>
  <si>
    <t>4870</t>
  </si>
  <si>
    <t>4890</t>
  </si>
  <si>
    <t>Turkey</t>
  </si>
  <si>
    <t>4910</t>
  </si>
  <si>
    <t>5020</t>
  </si>
  <si>
    <t>5040</t>
  </si>
  <si>
    <t>5050</t>
  </si>
  <si>
    <t>5070</t>
  </si>
  <si>
    <t>Iran</t>
  </si>
  <si>
    <t>5081</t>
  </si>
  <si>
    <t>5082</t>
  </si>
  <si>
    <t>Gaza Strip admin. by Israel</t>
  </si>
  <si>
    <t>5083</t>
  </si>
  <si>
    <t>West Bank admin. by Israel</t>
  </si>
  <si>
    <t>5110</t>
  </si>
  <si>
    <t>5130</t>
  </si>
  <si>
    <t>5170</t>
  </si>
  <si>
    <t>5180</t>
  </si>
  <si>
    <t>5200</t>
  </si>
  <si>
    <t>5210</t>
  </si>
  <si>
    <t>Republic of Yemen</t>
  </si>
  <si>
    <t>5230</t>
  </si>
  <si>
    <t>5250</t>
  </si>
  <si>
    <t>5310</t>
  </si>
  <si>
    <t>5330</t>
  </si>
  <si>
    <t>5350</t>
  </si>
  <si>
    <t>5360</t>
  </si>
  <si>
    <t>5380</t>
  </si>
  <si>
    <t>5420</t>
  </si>
  <si>
    <t>5460</t>
  </si>
  <si>
    <t>Burma</t>
  </si>
  <si>
    <t>5490</t>
  </si>
  <si>
    <t>5520</t>
  </si>
  <si>
    <t>5530</t>
  </si>
  <si>
    <t>5550</t>
  </si>
  <si>
    <t>5570</t>
  </si>
  <si>
    <t>5590</t>
  </si>
  <si>
    <t>5600</t>
  </si>
  <si>
    <t>5601</t>
  </si>
  <si>
    <t>East Timor</t>
  </si>
  <si>
    <t>5610</t>
  </si>
  <si>
    <t>5650</t>
  </si>
  <si>
    <t>5660</t>
  </si>
  <si>
    <t>Macau</t>
  </si>
  <si>
    <t>5682</t>
  </si>
  <si>
    <t>5683</t>
  </si>
  <si>
    <t>5700</t>
  </si>
  <si>
    <t>5740</t>
  </si>
  <si>
    <t>5790</t>
  </si>
  <si>
    <t>Korea, North</t>
  </si>
  <si>
    <t>5800</t>
  </si>
  <si>
    <t>Korea, South</t>
  </si>
  <si>
    <t>5820</t>
  </si>
  <si>
    <t>Hong Kong</t>
  </si>
  <si>
    <t>5830</t>
  </si>
  <si>
    <t>5880</t>
  </si>
  <si>
    <t>6021</t>
  </si>
  <si>
    <t>6022</t>
  </si>
  <si>
    <t>Norfolk Island</t>
  </si>
  <si>
    <t>6023</t>
  </si>
  <si>
    <t>Cocos (Keeling) Islands</t>
  </si>
  <si>
    <t>6024</t>
  </si>
  <si>
    <t>Christmas Island</t>
  </si>
  <si>
    <t>6029</t>
  </si>
  <si>
    <t>Heard and McDonald Islands</t>
  </si>
  <si>
    <t>6040</t>
  </si>
  <si>
    <t>6141</t>
  </si>
  <si>
    <t>6142</t>
  </si>
  <si>
    <t>Cook Islands</t>
  </si>
  <si>
    <t>6143</t>
  </si>
  <si>
    <t>Tokelau</t>
  </si>
  <si>
    <t>6144</t>
  </si>
  <si>
    <t>Niue</t>
  </si>
  <si>
    <t>6150</t>
  </si>
  <si>
    <t>6223</t>
  </si>
  <si>
    <t>6224</t>
  </si>
  <si>
    <t>6225</t>
  </si>
  <si>
    <t>Pitcairn Islands</t>
  </si>
  <si>
    <t>6226</t>
  </si>
  <si>
    <t>6227</t>
  </si>
  <si>
    <t>6412</t>
  </si>
  <si>
    <t>6413</t>
  </si>
  <si>
    <t>Wallis and Futuna</t>
  </si>
  <si>
    <t>6414</t>
  </si>
  <si>
    <t>6810</t>
  </si>
  <si>
    <t>6820</t>
  </si>
  <si>
    <t>Micronesia</t>
  </si>
  <si>
    <t>6830</t>
  </si>
  <si>
    <t>6862</t>
  </si>
  <si>
    <t>6863</t>
  </si>
  <si>
    <t>6864</t>
  </si>
  <si>
    <t>7140</t>
  </si>
  <si>
    <t>7210</t>
  </si>
  <si>
    <t>7230</t>
  </si>
  <si>
    <t>7250</t>
  </si>
  <si>
    <t>7290</t>
  </si>
  <si>
    <t>7321</t>
  </si>
  <si>
    <t>7323</t>
  </si>
  <si>
    <t>7380</t>
  </si>
  <si>
    <t>7410</t>
  </si>
  <si>
    <t>7420</t>
  </si>
  <si>
    <t>7440</t>
  </si>
  <si>
    <t>7450</t>
  </si>
  <si>
    <t>7460</t>
  </si>
  <si>
    <t>7470</t>
  </si>
  <si>
    <t>7480</t>
  </si>
  <si>
    <t>7490</t>
  </si>
  <si>
    <t>7500</t>
  </si>
  <si>
    <t>7510</t>
  </si>
  <si>
    <t>7520</t>
  </si>
  <si>
    <t>7530</t>
  </si>
  <si>
    <t>7540</t>
  </si>
  <si>
    <t>7550</t>
  </si>
  <si>
    <t>7560</t>
  </si>
  <si>
    <t>7580</t>
  </si>
  <si>
    <t>St Helena</t>
  </si>
  <si>
    <t>7600</t>
  </si>
  <si>
    <t>7610</t>
  </si>
  <si>
    <t>7620</t>
  </si>
  <si>
    <t>7630</t>
  </si>
  <si>
    <t>7642</t>
  </si>
  <si>
    <t>7643</t>
  </si>
  <si>
    <t>7644</t>
  </si>
  <si>
    <t>7650</t>
  </si>
  <si>
    <t>7660</t>
  </si>
  <si>
    <t>Democratic Republic of Congo</t>
  </si>
  <si>
    <t>7670</t>
  </si>
  <si>
    <t>7690</t>
  </si>
  <si>
    <t>7700</t>
  </si>
  <si>
    <t>7741</t>
  </si>
  <si>
    <t>7749</t>
  </si>
  <si>
    <t>7770</t>
  </si>
  <si>
    <t>7780</t>
  </si>
  <si>
    <t>7790</t>
  </si>
  <si>
    <t>7800</t>
  </si>
  <si>
    <t>7810</t>
  </si>
  <si>
    <t>British Indian Ocean Terr.</t>
  </si>
  <si>
    <t>7830</t>
  </si>
  <si>
    <t>7850</t>
  </si>
  <si>
    <t>7870</t>
  </si>
  <si>
    <t>7880</t>
  </si>
  <si>
    <t>7881</t>
  </si>
  <si>
    <t>Mayotte</t>
  </si>
  <si>
    <t>7890</t>
  </si>
  <si>
    <t>7904</t>
  </si>
  <si>
    <t>Reunion</t>
  </si>
  <si>
    <t>7905</t>
  </si>
  <si>
    <t>French Southern and Antarctic</t>
  </si>
  <si>
    <t>7910</t>
  </si>
  <si>
    <t>7920</t>
  </si>
  <si>
    <t>7930</t>
  </si>
  <si>
    <t>7940</t>
  </si>
  <si>
    <t>7950</t>
  </si>
  <si>
    <t>7960</t>
  </si>
  <si>
    <t>7970</t>
  </si>
  <si>
    <t>7990</t>
  </si>
  <si>
    <t>2025</t>
  </si>
  <si>
    <t>0003</t>
  </si>
  <si>
    <t>0004</t>
  </si>
  <si>
    <t>World, Seasonally Adjusted</t>
  </si>
  <si>
    <t>0007</t>
  </si>
  <si>
    <t>Advanced Technology Products</t>
  </si>
  <si>
    <t>0009</t>
  </si>
  <si>
    <t>South and Central America</t>
  </si>
  <si>
    <t>0010</t>
  </si>
  <si>
    <t>0012</t>
  </si>
  <si>
    <t>Europe</t>
  </si>
  <si>
    <t>0013</t>
  </si>
  <si>
    <t>Africa</t>
  </si>
  <si>
    <t>0014</t>
  </si>
  <si>
    <t>Pacific Rim</t>
  </si>
  <si>
    <t>0015</t>
  </si>
  <si>
    <t>World, Not Seasonally Adjusted</t>
  </si>
  <si>
    <t>0016</t>
  </si>
  <si>
    <t>Asia</t>
  </si>
  <si>
    <t>0017</t>
  </si>
  <si>
    <t>CAFTA-DR</t>
  </si>
  <si>
    <t>0018</t>
  </si>
  <si>
    <t>Australia and Oceania</t>
  </si>
  <si>
    <t>0019</t>
  </si>
  <si>
    <t>Sub Saharan Africa</t>
  </si>
  <si>
    <t>0021</t>
  </si>
  <si>
    <t>USMCA with Mexico (Consump)</t>
  </si>
  <si>
    <t>0022</t>
  </si>
  <si>
    <t>USMCA with Canada (Consump)</t>
  </si>
  <si>
    <t>alance</t>
  </si>
  <si>
    <t>BALANCE</t>
  </si>
  <si>
    <t>https://wdi.worldbank.org/table/WV.1#</t>
  </si>
  <si>
    <t>Falkland Island</t>
  </si>
  <si>
    <t>Economy</t>
  </si>
  <si>
    <t>EU27 countries</t>
  </si>
  <si>
    <t>Average</t>
  </si>
  <si>
    <t>Reciprocal tariff</t>
  </si>
  <si>
    <r>
      <rPr>
        <i/>
        <sz val="11"/>
        <color theme="1"/>
        <rFont val="Calibri"/>
        <family val="2"/>
        <scheme val="minor"/>
      </rPr>
      <t>Sources:</t>
    </r>
    <r>
      <rPr>
        <sz val="11"/>
        <color theme="1"/>
        <rFont val="Calibri"/>
        <family val="2"/>
        <scheme val="minor"/>
      </rPr>
      <t xml:space="preserve"> OECD Data Explorer TiVA Database, https://data-explorer.oecd.org/?pg=0&amp;bp=true&amp;snb=15&amp;tm=TIVA&amp;isAvailabilityDisabled=false; </t>
    </r>
  </si>
  <si>
    <t>Subtotal</t>
  </si>
  <si>
    <t>Cumulative (billions of dollars)</t>
  </si>
  <si>
    <t>Cumulative (percent)</t>
  </si>
  <si>
    <t>1-10</t>
  </si>
  <si>
    <t>21-30</t>
  </si>
  <si>
    <t>Reciprocal tariff, April 2025 (percent)</t>
  </si>
  <si>
    <t>Ranking of economies</t>
  </si>
  <si>
    <t>Income classification</t>
  </si>
  <si>
    <t>Bilateral US trade deficit (millions of dollars)</t>
  </si>
  <si>
    <t>Upper-middle</t>
  </si>
  <si>
    <t>Reciprocal tariffs, April 2, 2025</t>
  </si>
  <si>
    <t xml:space="preserve"> Table 1: Share of imported and domestic value added in manufactured exports to the United States, reciprocal tariffs, and penalty on production (percent)</t>
  </si>
  <si>
    <t>Imported value added share</t>
  </si>
  <si>
    <t>Domestic value added share</t>
  </si>
  <si>
    <t xml:space="preserve">Effective penalty on domestic production </t>
  </si>
  <si>
    <t>Share of total US bilateral trade deficits (percent)</t>
  </si>
  <si>
    <t>Note: See country ranking in table A1.</t>
  </si>
  <si>
    <r>
      <rPr>
        <i/>
        <sz val="11"/>
        <color theme="1"/>
        <rFont val="Calibri"/>
        <family val="2"/>
        <scheme val="minor"/>
      </rPr>
      <t>Source:</t>
    </r>
    <r>
      <rPr>
        <sz val="11"/>
        <color theme="1"/>
        <rFont val="Calibri"/>
        <family val="2"/>
        <scheme val="minor"/>
      </rPr>
      <t xml:space="preserve"> Census Bureau, U.S. Trade in Goods by Country, https://www.census.gov/foreign-trade/balance/index.html.</t>
    </r>
  </si>
  <si>
    <t>Gross national income (GNI) per capita, 2024 (US dollars)</t>
  </si>
  <si>
    <t>Bilateral US trade deficit (billions of dollars)</t>
  </si>
  <si>
    <t>Gross national income (GNI) per capita (US dollars), 2024</t>
  </si>
  <si>
    <t>Lower-middle</t>
  </si>
  <si>
    <t>Table 2 Distribution of bilateral US trade deficits</t>
  </si>
  <si>
    <t>Table 3. "Reciprocal" tariffs and income per capita of economies with highest original (April 2) "reciprocal" tariffs</t>
  </si>
  <si>
    <t>Table A1 US bilateral trade deficits of the 57 "reciprocal" tariff economies, 2024</t>
  </si>
  <si>
    <t>Table A2. Per capita incomes, "reciprocal" tariffs, and shares in total US trade deficits of the 57 "reciprocal" tariff economies</t>
  </si>
  <si>
    <t xml:space="preserve">Bloomberg </t>
  </si>
  <si>
    <t>Rreciprocal tariffs, August 1, 2025</t>
  </si>
  <si>
    <t>Reciprocal tariffs as of August 1, 2025 (percent)</t>
  </si>
  <si>
    <r>
      <rPr>
        <i/>
        <sz val="11"/>
        <color theme="1"/>
        <rFont val="Calibri"/>
        <family val="2"/>
        <scheme val="minor"/>
      </rPr>
      <t xml:space="preserve">Sources: </t>
    </r>
    <r>
      <rPr>
        <sz val="11"/>
        <color theme="1"/>
        <rFont val="Calibri"/>
        <family val="2"/>
        <scheme val="minor"/>
      </rPr>
      <t>Census trade data, World Bank GNI data, White House reciprocal tariffs, Bloomberg, https://www.bloomberg.com/news/articles/2025-08-01/us-announces-reciprocal-tariff-rates-on-trading-partners.</t>
    </r>
  </si>
  <si>
    <t>Reed Smith: Trump 2.0 Tariff Tracker, https://www.tradecomplianceresourcehub.com/2025/07/28/trump-2-0-tariff-tracker/, Bloomberg, https://www.bloomberg.com/news/articles/2025-08-01/us-announces-reciprocal-tariff-rates-on-trading-partners</t>
  </si>
  <si>
    <r>
      <rPr>
        <i/>
        <sz val="11"/>
        <color theme="1"/>
        <rFont val="Calibri"/>
        <family val="2"/>
        <scheme val="minor"/>
      </rPr>
      <t>Sources</t>
    </r>
    <r>
      <rPr>
        <sz val="11"/>
        <color theme="1"/>
        <rFont val="Calibri"/>
        <family val="2"/>
        <scheme val="minor"/>
      </rPr>
      <t>:  Census trade data, World Bank GNI data, White House reciprocal tariffs,</t>
    </r>
  </si>
  <si>
    <t>as of August 1, 2025</t>
  </si>
  <si>
    <t>Still negotiating</t>
  </si>
  <si>
    <t>Mexico (non-USMCA)</t>
  </si>
  <si>
    <t>Canada (non-USMCA)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</si>
</sst>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
    <numFmt numFmtId="166" formatCode="0.000000000000000"/>
    <numFmt numFmtId="167" formatCode="#,##0.0"/>
    <numFmt numFmtId="168" formatCode="[$-409]mmmm\ d\,\ yyyy;@"/>
  </numFmts>
  <fonts count="26" x14ac:knownFonts="1">
    <font>
      <sz val="11"/>
      <color theme="1"/>
      <name val="Calibri"/>
      <family val="2"/>
      <scheme val="minor"/>
    </font>
    <font>
      <b/>
      <sz val="11"/>
      <color theme="1"/>
      <name val="Calibri"/>
      <family val="2"/>
      <scheme val="minor"/>
    </font>
    <font>
      <sz val="10"/>
      <color rgb="FF000000"/>
      <name val="Times New Roman"/>
      <family val="1"/>
    </font>
    <font>
      <b/>
      <sz val="12"/>
      <name val="Times New Roman"/>
      <family val="1"/>
    </font>
    <font>
      <sz val="12"/>
      <name val="Times New Roman"/>
      <family val="1"/>
    </font>
    <font>
      <sz val="12"/>
      <color rgb="FF000000"/>
      <name val="Times New Roman"/>
      <family val="2"/>
    </font>
    <font>
      <u/>
      <sz val="11"/>
      <color theme="10"/>
      <name val="Calibri"/>
      <family val="2"/>
      <scheme val="minor"/>
    </font>
    <font>
      <b/>
      <sz val="11"/>
      <name val="Calibri"/>
      <family val="2"/>
      <scheme val="minor"/>
    </font>
    <font>
      <b/>
      <u/>
      <sz val="11"/>
      <color theme="1"/>
      <name val="Calibri"/>
      <family val="2"/>
      <scheme val="minor"/>
    </font>
    <font>
      <u/>
      <sz val="11"/>
      <color theme="1"/>
      <name val="Calibri"/>
      <family val="2"/>
      <scheme val="minor"/>
    </font>
    <font>
      <i/>
      <sz val="11"/>
      <color theme="1"/>
      <name val="Calibri"/>
      <family val="2"/>
      <scheme val="minor"/>
    </font>
    <font>
      <sz val="10"/>
      <color rgb="FF000000"/>
      <name val="Times New Roman"/>
      <family val="1"/>
    </font>
    <font>
      <b/>
      <sz val="12"/>
      <name val="Times New Roman"/>
      <family val="1"/>
    </font>
    <font>
      <sz val="12"/>
      <name val="Times New Roman"/>
      <family val="1"/>
    </font>
    <font>
      <u/>
      <sz val="11"/>
      <color rgb="FF0563C1"/>
      <name val="Calibri"/>
      <family val="2"/>
    </font>
    <font>
      <sz val="11"/>
      <name val="Calibri"/>
      <family val="2"/>
    </font>
    <font>
      <sz val="11"/>
      <color rgb="FF000000"/>
      <name val="Calibri"/>
      <family val="2"/>
    </font>
    <font>
      <b/>
      <sz val="11"/>
      <color rgb="FF000000"/>
      <name val="Calibri"/>
      <family val="2"/>
    </font>
    <font>
      <b/>
      <sz val="11"/>
      <name val="Calibri"/>
      <family val="2"/>
    </font>
    <font>
      <sz val="11"/>
      <color rgb="FF46A7F1"/>
      <name val="Calibri"/>
      <family val="2"/>
      <scheme val="minor"/>
    </font>
    <font>
      <b/>
      <sz val="19"/>
      <color theme="1"/>
      <name val="Calibri"/>
      <family val="2"/>
      <scheme val="minor"/>
    </font>
    <font>
      <sz val="10"/>
      <color theme="1"/>
      <name val="Arial"/>
      <family val="2"/>
    </font>
    <font>
      <sz val="11"/>
      <color theme="1"/>
      <name val="Calibri"/>
      <family val="2"/>
      <scheme val="minor"/>
    </font>
    <font>
      <sz val="11"/>
      <name val="Calibri"/>
      <family val="2"/>
      <scheme val="minor"/>
    </font>
    <font>
      <sz val="11"/>
      <color rgb="FFFF0000"/>
      <name val="Calibri"/>
      <family val="2"/>
      <scheme val="minor"/>
    </font>
    <font>
      <b/>
      <sz val="11"/>
      <color rgb="FFFF0000"/>
      <name val="Calibri"/>
      <family val="2"/>
      <scheme val="minor"/>
    </font>
  </fonts>
  <fills count="9">
    <fill>
      <patternFill patternType="none"/>
    </fill>
    <fill>
      <patternFill patternType="gray125"/>
    </fill>
    <fill>
      <patternFill patternType="solid">
        <fgColor rgb="FFF1F1F1"/>
      </patternFill>
    </fill>
    <fill>
      <patternFill patternType="solid">
        <fgColor rgb="FFE2F2FB"/>
      </patternFill>
    </fill>
    <fill>
      <patternFill patternType="solid">
        <fgColor theme="9" tint="0.59999389629810485"/>
        <bgColor indexed="64"/>
      </patternFill>
    </fill>
    <fill>
      <patternFill patternType="solid">
        <fgColor rgb="FF00FF99"/>
        <bgColor indexed="64"/>
      </patternFill>
    </fill>
    <fill>
      <patternFill patternType="solid">
        <fgColor rgb="FFCCFF66"/>
        <bgColor indexed="64"/>
      </patternFill>
    </fill>
    <fill>
      <patternFill patternType="solid">
        <fgColor rgb="FFFFFFCC"/>
        <bgColor indexed="64"/>
      </patternFill>
    </fill>
    <fill>
      <patternFill patternType="solid">
        <fgColor rgb="FFFFFF00"/>
        <bgColor indexed="64"/>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5">
    <xf numFmtId="0" fontId="0" fillId="0" borderId="0"/>
    <xf numFmtId="0" fontId="2" fillId="0" borderId="0"/>
    <xf numFmtId="0" fontId="6" fillId="0" borderId="0" applyNumberFormat="0" applyFill="0" applyBorder="0" applyAlignment="0" applyProtection="0"/>
    <xf numFmtId="0" fontId="11" fillId="0" borderId="0"/>
    <xf numFmtId="9" fontId="22" fillId="0" borderId="0" applyFont="0" applyFill="0" applyBorder="0" applyAlignment="0" applyProtection="0"/>
  </cellStyleXfs>
  <cellXfs count="128">
    <xf numFmtId="0" fontId="0" fillId="0" borderId="0" xfId="0"/>
    <xf numFmtId="0" fontId="1" fillId="0" borderId="0" xfId="0" applyFont="1"/>
    <xf numFmtId="0" fontId="6" fillId="0" borderId="0" xfId="2"/>
    <xf numFmtId="2" fontId="1" fillId="0" borderId="0" xfId="0" applyNumberFormat="1" applyFont="1"/>
    <xf numFmtId="164" fontId="1" fillId="0" borderId="0" xfId="0" applyNumberFormat="1" applyFont="1"/>
    <xf numFmtId="0" fontId="7" fillId="0" borderId="0" xfId="0" applyFont="1"/>
    <xf numFmtId="165" fontId="1" fillId="0" borderId="0" xfId="0" applyNumberFormat="1" applyFont="1"/>
    <xf numFmtId="165" fontId="7" fillId="0" borderId="0" xfId="0" applyNumberFormat="1" applyFont="1"/>
    <xf numFmtId="165" fontId="0" fillId="0" borderId="0" xfId="0" applyNumberFormat="1"/>
    <xf numFmtId="165" fontId="8" fillId="0" borderId="0" xfId="0" applyNumberFormat="1" applyFont="1"/>
    <xf numFmtId="0" fontId="9" fillId="0" borderId="0" xfId="0" applyFont="1"/>
    <xf numFmtId="1" fontId="1" fillId="0" borderId="0" xfId="0" applyNumberFormat="1" applyFont="1"/>
    <xf numFmtId="1" fontId="0" fillId="0" borderId="0" xfId="0" applyNumberFormat="1"/>
    <xf numFmtId="0" fontId="1" fillId="0" borderId="0" xfId="0" applyFont="1" applyAlignment="1">
      <alignment horizontal="center" vertical="center" wrapText="1"/>
    </xf>
    <xf numFmtId="2" fontId="0" fillId="0" borderId="0" xfId="0" applyNumberFormat="1"/>
    <xf numFmtId="166" fontId="0" fillId="0" borderId="0" xfId="0" applyNumberFormat="1"/>
    <xf numFmtId="2" fontId="8" fillId="0" borderId="0" xfId="0" applyNumberFormat="1" applyFont="1"/>
    <xf numFmtId="0" fontId="11" fillId="0" borderId="0" xfId="3" applyAlignment="1">
      <alignment horizontal="left" vertical="top"/>
    </xf>
    <xf numFmtId="0" fontId="12" fillId="0" borderId="1" xfId="3" applyFont="1" applyBorder="1" applyAlignment="1">
      <alignment horizontal="left" vertical="top" wrapText="1"/>
    </xf>
    <xf numFmtId="0" fontId="11" fillId="0" borderId="0" xfId="3" applyAlignment="1">
      <alignment horizontal="left" vertical="center" wrapText="1"/>
    </xf>
    <xf numFmtId="0" fontId="13" fillId="0" borderId="1" xfId="3" applyFont="1" applyBorder="1" applyAlignment="1">
      <alignment horizontal="left" vertical="top" wrapText="1"/>
    </xf>
    <xf numFmtId="9" fontId="5" fillId="0" borderId="1" xfId="3" applyNumberFormat="1" applyFont="1" applyBorder="1" applyAlignment="1">
      <alignment horizontal="center" vertical="top" shrinkToFit="1"/>
    </xf>
    <xf numFmtId="0" fontId="11" fillId="0" borderId="0" xfId="3" applyAlignment="1">
      <alignment horizontal="left" wrapText="1"/>
    </xf>
    <xf numFmtId="0" fontId="14" fillId="0" borderId="0" xfId="0" applyFont="1"/>
    <xf numFmtId="0" fontId="14" fillId="0" borderId="0" xfId="0" applyFont="1" applyAlignment="1">
      <alignment readingOrder="1"/>
    </xf>
    <xf numFmtId="167" fontId="15" fillId="0" borderId="2" xfId="0" applyNumberFormat="1" applyFont="1" applyBorder="1" applyAlignment="1">
      <alignment horizontal="right" wrapText="1" readingOrder="1"/>
    </xf>
    <xf numFmtId="0" fontId="15" fillId="2" borderId="2" xfId="0" applyFont="1" applyFill="1" applyBorder="1" applyAlignment="1">
      <alignment horizontal="right" vertical="top" wrapText="1" readingOrder="1"/>
    </xf>
    <xf numFmtId="0" fontId="16" fillId="3" borderId="2" xfId="0" applyFont="1" applyFill="1" applyBorder="1" applyAlignment="1">
      <alignment horizontal="left" vertical="top" wrapText="1" readingOrder="1"/>
    </xf>
    <xf numFmtId="3" fontId="15" fillId="0" borderId="2" xfId="0" applyNumberFormat="1" applyFont="1" applyBorder="1" applyAlignment="1">
      <alignment horizontal="right" wrapText="1" readingOrder="1"/>
    </xf>
    <xf numFmtId="0" fontId="15" fillId="2" borderId="2" xfId="0" applyFont="1" applyFill="1" applyBorder="1" applyAlignment="1">
      <alignment horizontal="left" vertical="top" wrapText="1" readingOrder="1"/>
    </xf>
    <xf numFmtId="0" fontId="17" fillId="3" borderId="2" xfId="0" applyFont="1" applyFill="1" applyBorder="1" applyAlignment="1">
      <alignment horizontal="left" vertical="top" wrapText="1" readingOrder="1"/>
    </xf>
    <xf numFmtId="0" fontId="15" fillId="0" borderId="0" xfId="0" applyFont="1" applyAlignment="1">
      <alignment horizontal="left" readingOrder="1"/>
    </xf>
    <xf numFmtId="0" fontId="18" fillId="0" borderId="0" xfId="0" applyFont="1" applyAlignment="1">
      <alignment horizontal="left" readingOrder="1"/>
    </xf>
    <xf numFmtId="0" fontId="2" fillId="0" borderId="0" xfId="3" applyFont="1" applyAlignment="1">
      <alignment horizontal="left" vertical="top"/>
    </xf>
    <xf numFmtId="0" fontId="0" fillId="0" borderId="0" xfId="0" applyAlignment="1">
      <alignment wrapText="1"/>
    </xf>
    <xf numFmtId="0" fontId="19" fillId="0" borderId="0" xfId="0" applyFont="1" applyAlignment="1">
      <alignment wrapText="1"/>
    </xf>
    <xf numFmtId="4" fontId="0" fillId="0" borderId="0" xfId="0" applyNumberFormat="1" applyAlignment="1">
      <alignment wrapText="1"/>
    </xf>
    <xf numFmtId="4" fontId="19" fillId="0" borderId="0" xfId="0" applyNumberFormat="1" applyFont="1" applyAlignment="1">
      <alignment wrapText="1"/>
    </xf>
    <xf numFmtId="0" fontId="0" fillId="0" borderId="0" xfId="0" applyAlignment="1">
      <alignment horizontal="left" indent="1"/>
    </xf>
    <xf numFmtId="0" fontId="19" fillId="0" borderId="0" xfId="0" applyFont="1" applyAlignment="1">
      <alignment horizontal="left" indent="1"/>
    </xf>
    <xf numFmtId="0" fontId="20" fillId="0" borderId="0" xfId="0" applyFont="1"/>
    <xf numFmtId="0" fontId="10" fillId="0" borderId="0" xfId="0" applyFont="1"/>
    <xf numFmtId="0" fontId="21" fillId="0" borderId="0" xfId="0" applyFont="1"/>
    <xf numFmtId="9" fontId="0" fillId="0" borderId="0" xfId="4" applyFont="1"/>
    <xf numFmtId="9" fontId="0" fillId="0" borderId="0" xfId="4" applyFont="1" applyFill="1"/>
    <xf numFmtId="0" fontId="0" fillId="0" borderId="3" xfId="0" applyBorder="1"/>
    <xf numFmtId="0" fontId="1" fillId="0" borderId="3" xfId="0" applyFont="1" applyBorder="1"/>
    <xf numFmtId="0" fontId="1" fillId="0" borderId="5" xfId="0" applyFont="1" applyBorder="1"/>
    <xf numFmtId="0" fontId="10" fillId="0" borderId="3" xfId="0" applyFont="1" applyBorder="1"/>
    <xf numFmtId="0" fontId="0" fillId="0" borderId="0" xfId="0" applyAlignment="1">
      <alignment horizontal="center"/>
    </xf>
    <xf numFmtId="1" fontId="0" fillId="0" borderId="0" xfId="0" applyNumberFormat="1" applyAlignment="1">
      <alignment horizontal="center"/>
    </xf>
    <xf numFmtId="0" fontId="0" fillId="0" borderId="3" xfId="0" applyBorder="1" applyAlignment="1">
      <alignment horizontal="center"/>
    </xf>
    <xf numFmtId="1" fontId="0" fillId="0" borderId="3" xfId="0" applyNumberFormat="1" applyBorder="1" applyAlignment="1">
      <alignment horizontal="center"/>
    </xf>
    <xf numFmtId="0" fontId="1" fillId="0" borderId="4" xfId="0" applyFont="1" applyBorder="1"/>
    <xf numFmtId="2" fontId="1" fillId="0" borderId="4" xfId="0" applyNumberFormat="1" applyFont="1" applyBorder="1"/>
    <xf numFmtId="0" fontId="23" fillId="0" borderId="0" xfId="0" applyFont="1"/>
    <xf numFmtId="2" fontId="23" fillId="0" borderId="0" xfId="0" applyNumberFormat="1" applyFont="1"/>
    <xf numFmtId="165" fontId="23" fillId="0" borderId="0" xfId="0" applyNumberFormat="1" applyFont="1"/>
    <xf numFmtId="2" fontId="0" fillId="0" borderId="3" xfId="0" applyNumberFormat="1" applyBorder="1"/>
    <xf numFmtId="165" fontId="0" fillId="0" borderId="3" xfId="0" applyNumberFormat="1" applyBorder="1"/>
    <xf numFmtId="2" fontId="1" fillId="0" borderId="4" xfId="0" applyNumberFormat="1" applyFont="1" applyBorder="1" applyAlignment="1">
      <alignment wrapText="1"/>
    </xf>
    <xf numFmtId="2" fontId="1" fillId="0" borderId="4" xfId="0" applyNumberFormat="1" applyFont="1" applyBorder="1" applyAlignment="1">
      <alignment horizontal="center" wrapText="1"/>
    </xf>
    <xf numFmtId="165" fontId="1" fillId="0" borderId="4" xfId="0" applyNumberFormat="1" applyFont="1" applyBorder="1" applyAlignment="1">
      <alignment horizontal="center" wrapText="1"/>
    </xf>
    <xf numFmtId="4" fontId="0" fillId="0" borderId="0" xfId="0" applyNumberFormat="1"/>
    <xf numFmtId="4" fontId="0" fillId="0" borderId="3" xfId="0" applyNumberFormat="1" applyBorder="1"/>
    <xf numFmtId="2" fontId="0" fillId="0" borderId="0" xfId="0" quotePrefix="1" applyNumberFormat="1"/>
    <xf numFmtId="165" fontId="0" fillId="0" borderId="0" xfId="0" applyNumberFormat="1" applyAlignment="1">
      <alignment horizontal="center"/>
    </xf>
    <xf numFmtId="2" fontId="0" fillId="0" borderId="3" xfId="0" quotePrefix="1" applyNumberFormat="1" applyBorder="1"/>
    <xf numFmtId="165" fontId="0" fillId="0" borderId="3" xfId="0" applyNumberFormat="1" applyBorder="1" applyAlignment="1">
      <alignment horizontal="center"/>
    </xf>
    <xf numFmtId="167" fontId="0" fillId="0" borderId="0" xfId="0" applyNumberFormat="1" applyAlignment="1">
      <alignment horizontal="center"/>
    </xf>
    <xf numFmtId="3" fontId="0" fillId="0" borderId="0" xfId="0" applyNumberFormat="1"/>
    <xf numFmtId="3" fontId="0" fillId="0" borderId="3" xfId="0" applyNumberFormat="1" applyBorder="1"/>
    <xf numFmtId="1" fontId="7" fillId="0" borderId="0" xfId="0" applyNumberFormat="1" applyFont="1"/>
    <xf numFmtId="0" fontId="7" fillId="0" borderId="4" xfId="0" applyFont="1" applyBorder="1"/>
    <xf numFmtId="0" fontId="7" fillId="0" borderId="4" xfId="0" applyFont="1" applyBorder="1" applyAlignment="1">
      <alignment wrapText="1"/>
    </xf>
    <xf numFmtId="168" fontId="7" fillId="0" borderId="4" xfId="0" applyNumberFormat="1" applyFont="1" applyBorder="1" applyAlignment="1">
      <alignment wrapText="1"/>
    </xf>
    <xf numFmtId="2" fontId="7" fillId="0" borderId="4" xfId="0" applyNumberFormat="1" applyFont="1" applyBorder="1" applyAlignment="1">
      <alignment wrapText="1"/>
    </xf>
    <xf numFmtId="165" fontId="7" fillId="0" borderId="4" xfId="0" applyNumberFormat="1" applyFont="1" applyBorder="1" applyAlignment="1">
      <alignment wrapText="1"/>
    </xf>
    <xf numFmtId="0" fontId="23" fillId="4" borderId="0" xfId="0" applyFont="1" applyFill="1"/>
    <xf numFmtId="0" fontId="23" fillId="5" borderId="0" xfId="0" applyFont="1" applyFill="1"/>
    <xf numFmtId="0" fontId="23" fillId="6" borderId="0" xfId="0" applyFont="1" applyFill="1"/>
    <xf numFmtId="0" fontId="23" fillId="7" borderId="0" xfId="0" applyFont="1" applyFill="1"/>
    <xf numFmtId="0" fontId="23" fillId="4" borderId="3" xfId="0" applyFont="1" applyFill="1" applyBorder="1"/>
    <xf numFmtId="167" fontId="23" fillId="7" borderId="0" xfId="0" applyNumberFormat="1" applyFont="1" applyFill="1" applyAlignment="1">
      <alignment horizontal="center"/>
    </xf>
    <xf numFmtId="3" fontId="23" fillId="7" borderId="0" xfId="0" applyNumberFormat="1" applyFont="1" applyFill="1" applyAlignment="1">
      <alignment horizontal="center"/>
    </xf>
    <xf numFmtId="1" fontId="23" fillId="7" borderId="0" xfId="0" applyNumberFormat="1" applyFont="1" applyFill="1" applyAlignment="1">
      <alignment horizontal="center"/>
    </xf>
    <xf numFmtId="2" fontId="23" fillId="7" borderId="0" xfId="0" applyNumberFormat="1" applyFont="1" applyFill="1" applyAlignment="1">
      <alignment horizontal="center"/>
    </xf>
    <xf numFmtId="167" fontId="23" fillId="6" borderId="0" xfId="0" applyNumberFormat="1" applyFont="1" applyFill="1" applyAlignment="1">
      <alignment horizontal="center"/>
    </xf>
    <xf numFmtId="3" fontId="23" fillId="6" borderId="0" xfId="0" applyNumberFormat="1" applyFont="1" applyFill="1" applyAlignment="1">
      <alignment horizontal="center"/>
    </xf>
    <xf numFmtId="1" fontId="23" fillId="6" borderId="0" xfId="0" applyNumberFormat="1" applyFont="1" applyFill="1" applyAlignment="1">
      <alignment horizontal="center"/>
    </xf>
    <xf numFmtId="2" fontId="23" fillId="6" borderId="0" xfId="0" applyNumberFormat="1" applyFont="1" applyFill="1" applyAlignment="1">
      <alignment horizontal="center"/>
    </xf>
    <xf numFmtId="167" fontId="23" fillId="5" borderId="0" xfId="0" applyNumberFormat="1" applyFont="1" applyFill="1" applyAlignment="1">
      <alignment horizontal="center"/>
    </xf>
    <xf numFmtId="3" fontId="23" fillId="5" borderId="0" xfId="0" applyNumberFormat="1" applyFont="1" applyFill="1" applyAlignment="1">
      <alignment horizontal="center"/>
    </xf>
    <xf numFmtId="1" fontId="23" fillId="5" borderId="0" xfId="0" applyNumberFormat="1" applyFont="1" applyFill="1" applyAlignment="1">
      <alignment horizontal="center"/>
    </xf>
    <xf numFmtId="2" fontId="23" fillId="5" borderId="0" xfId="0" applyNumberFormat="1" applyFont="1" applyFill="1" applyAlignment="1">
      <alignment horizontal="center"/>
    </xf>
    <xf numFmtId="167" fontId="23" fillId="4" borderId="0" xfId="0" applyNumberFormat="1" applyFont="1" applyFill="1" applyAlignment="1">
      <alignment horizontal="center"/>
    </xf>
    <xf numFmtId="3" fontId="23" fillId="4" borderId="0" xfId="0" applyNumberFormat="1" applyFont="1" applyFill="1" applyAlignment="1">
      <alignment horizontal="center"/>
    </xf>
    <xf numFmtId="1" fontId="23" fillId="4" borderId="0" xfId="0" applyNumberFormat="1" applyFont="1" applyFill="1" applyAlignment="1">
      <alignment horizontal="center"/>
    </xf>
    <xf numFmtId="2" fontId="23" fillId="4" borderId="0" xfId="0" applyNumberFormat="1" applyFont="1" applyFill="1" applyAlignment="1">
      <alignment horizontal="center"/>
    </xf>
    <xf numFmtId="167" fontId="23" fillId="4" borderId="3" xfId="0" applyNumberFormat="1" applyFont="1" applyFill="1" applyBorder="1" applyAlignment="1">
      <alignment horizontal="center"/>
    </xf>
    <xf numFmtId="3" fontId="23" fillId="4" borderId="3" xfId="0" applyNumberFormat="1" applyFont="1" applyFill="1" applyBorder="1" applyAlignment="1">
      <alignment horizontal="center"/>
    </xf>
    <xf numFmtId="1" fontId="23" fillId="4" borderId="3" xfId="0" applyNumberFormat="1" applyFont="1" applyFill="1" applyBorder="1" applyAlignment="1">
      <alignment horizontal="center"/>
    </xf>
    <xf numFmtId="2" fontId="23" fillId="4" borderId="3" xfId="0" applyNumberFormat="1" applyFont="1" applyFill="1" applyBorder="1" applyAlignment="1">
      <alignment horizontal="center"/>
    </xf>
    <xf numFmtId="0" fontId="0" fillId="6" borderId="0" xfId="0" applyFill="1"/>
    <xf numFmtId="0" fontId="0" fillId="4" borderId="0" xfId="0" applyFill="1"/>
    <xf numFmtId="168" fontId="7" fillId="0" borderId="0" xfId="0" applyNumberFormat="1" applyFont="1" applyAlignment="1">
      <alignment wrapText="1"/>
    </xf>
    <xf numFmtId="1" fontId="7" fillId="0" borderId="0" xfId="0" applyNumberFormat="1" applyFont="1" applyAlignment="1">
      <alignment wrapText="1"/>
    </xf>
    <xf numFmtId="164" fontId="1" fillId="0" borderId="4" xfId="0" applyNumberFormat="1" applyFont="1" applyBorder="1" applyAlignment="1">
      <alignment wrapText="1"/>
    </xf>
    <xf numFmtId="2" fontId="0" fillId="0" borderId="0" xfId="0" applyNumberFormat="1" applyAlignment="1">
      <alignment horizontal="center"/>
    </xf>
    <xf numFmtId="2" fontId="0" fillId="0" borderId="3" xfId="0" applyNumberFormat="1" applyBorder="1" applyAlignment="1">
      <alignment horizontal="center"/>
    </xf>
    <xf numFmtId="1" fontId="1" fillId="0" borderId="4" xfId="0" applyNumberFormat="1" applyFont="1" applyBorder="1" applyAlignment="1">
      <alignment wrapText="1"/>
    </xf>
    <xf numFmtId="0" fontId="0" fillId="0" borderId="0" xfId="0"/>
    <xf numFmtId="2" fontId="6" fillId="0" borderId="0" xfId="2" applyNumberFormat="1"/>
    <xf numFmtId="2" fontId="25" fillId="8" borderId="4" xfId="0" applyNumberFormat="1" applyFont="1" applyFill="1" applyBorder="1" applyAlignment="1">
      <alignment wrapText="1"/>
    </xf>
    <xf numFmtId="3" fontId="24" fillId="8" borderId="0" xfId="0" applyNumberFormat="1" applyFont="1" applyFill="1"/>
    <xf numFmtId="3" fontId="24" fillId="8" borderId="3" xfId="0" applyNumberFormat="1" applyFont="1" applyFill="1" applyBorder="1"/>
    <xf numFmtId="1" fontId="7" fillId="0" borderId="0" xfId="0" applyNumberFormat="1" applyFont="1" applyFill="1"/>
    <xf numFmtId="0" fontId="1" fillId="0" borderId="4" xfId="0" applyFont="1" applyFill="1" applyBorder="1" applyAlignment="1">
      <alignment wrapText="1"/>
    </xf>
    <xf numFmtId="1" fontId="6" fillId="0" borderId="0" xfId="2" applyNumberFormat="1" applyFill="1"/>
    <xf numFmtId="1" fontId="0" fillId="0" borderId="0" xfId="0" applyNumberFormat="1" applyFill="1"/>
    <xf numFmtId="0" fontId="0" fillId="0" borderId="0" xfId="0" applyFill="1"/>
    <xf numFmtId="0" fontId="21" fillId="0" borderId="0" xfId="0" applyFont="1" applyAlignment="1">
      <alignment wrapText="1"/>
    </xf>
    <xf numFmtId="0" fontId="0" fillId="0" borderId="0" xfId="0"/>
    <xf numFmtId="0" fontId="12" fillId="0" borderId="0" xfId="3" applyFont="1" applyAlignment="1">
      <alignment horizontal="center" wrapText="1"/>
    </xf>
    <xf numFmtId="0" fontId="1" fillId="0" borderId="5" xfId="0" applyFont="1" applyBorder="1" applyAlignment="1">
      <alignment wrapText="1"/>
    </xf>
    <xf numFmtId="0" fontId="0" fillId="0" borderId="3" xfId="0" applyBorder="1"/>
    <xf numFmtId="0" fontId="1" fillId="0" borderId="5" xfId="0" applyFont="1" applyBorder="1" applyAlignment="1">
      <alignment horizontal="center" wrapText="1"/>
    </xf>
    <xf numFmtId="0" fontId="0" fillId="0" borderId="3" xfId="0" applyBorder="1" applyAlignment="1">
      <alignment horizontal="center"/>
    </xf>
  </cellXfs>
  <cellStyles count="5">
    <cellStyle name="Hyperlink" xfId="2" builtinId="8"/>
    <cellStyle name="Normal" xfId="0" builtinId="0"/>
    <cellStyle name="Normal 2" xfId="1" xr:uid="{348E9216-3FFA-49C3-9BAB-5D3BE0214402}"/>
    <cellStyle name="Normal 2 2" xfId="3" xr:uid="{173240E3-6508-4AEE-B513-BDE493826FCF}"/>
    <cellStyle name="Percent" xfId="4" builtinId="5"/>
  </cellStyles>
  <dxfs count="0"/>
  <tableStyles count="0" defaultTableStyle="TableStyleMedium2" defaultPivotStyle="PivotStyleLight16"/>
  <colors>
    <mruColors>
      <color rgb="FF00FF99"/>
      <color rgb="FFCCFF66"/>
      <color rgb="FFFFFFCC"/>
      <color rgb="FF00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Jing Yan" id="{CDF4D1B4-5094-41A5-BF74-31FF7EE68125}" userId="S::Jing.Yan@Piie.com::c6d2f831-3e80-413f-8159-b749915c1c8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34" dT="2025-07-24T17:32:33.85" personId="{CDF4D1B4-5094-41A5-BF74-31FF7EE68125}" id="{178426E4-4128-41C4-842B-4C402D4D32D7}">
    <text>For the convenience of readers, I add the share of Bangladesh and Tunisia from the TiVA database.</text>
  </threadedComment>
</ThreadedComments>
</file>

<file path=xl/worksheets/_rels/sheet11.xml.rels><?xml version="1.0" encoding="UTF-8" standalone="yes"?>
<Relationships xmlns="http://schemas.openxmlformats.org/package/2006/relationships"><Relationship Id="rId1" Type="http://schemas.openxmlformats.org/officeDocument/2006/relationships/hyperlink" Target="https://www.bloomberg.com/news/articles/2025-08-01/us-announces-reciprocal-tariff-rates-on-trading-partners"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s://www.census.gov/foreign-trade/balance/index.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di.worldbank.org/table/WV.1"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tradecomplianceresourcehub.com/2025/07/16/trump-2-0-tariff-tracker/" TargetMode="Externa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https://data-explorer.oecd.org/vis?tm=TiVA&amp;pg=0&amp;snb=15&amp;df%5bds%5d=dsDisseminateFinalCloud&amp;df%5bid%5d=DSD_TIVA_MAINSH%40DF_MAINSH&amp;df%5bag%5d=OECD.STI.PIE&amp;df%5bvs%5d=1.0&amp;dq=EXGR_DVA.EU27_2020%2BVNM%2BTHA%2BTWN%2BZAF%2BSAU%2BPHL%2BNGA%2BMMR%2BMYS%2BLAO%2BKAZ%2BJOR%2BIDN%2BIND%2BCIV%2BCHN%2BCMR%2BKHM%2BBRN%2BCHE%2BMEX%2BKOR%2BISR%2BCAN.C.W..A&amp;pd=2020%2C2020&amp;to%5bTIME_PERIOD%5d=false&amp;vw=tb&amp;isAvailabilityDisabled=false" TargetMode="External"/><Relationship Id="rId1" Type="http://schemas.openxmlformats.org/officeDocument/2006/relationships/hyperlink" Target="https://www.oecd.org/en/about/terms-conditions.html" TargetMode="External"/><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E5A3C-93B0-4625-AA57-D7C00813EB7F}">
  <dimension ref="A1:B309"/>
  <sheetViews>
    <sheetView showGridLines="0" workbookViewId="0">
      <selection sqref="A1:A1048576"/>
    </sheetView>
  </sheetViews>
  <sheetFormatPr defaultRowHeight="14.4" x14ac:dyDescent="0.3"/>
  <cols>
    <col min="1" max="1" width="34.6640625" customWidth="1"/>
    <col min="2" max="2" width="42.44140625" customWidth="1"/>
  </cols>
  <sheetData>
    <row r="1" spans="1:2" ht="15" customHeight="1" x14ac:dyDescent="0.3">
      <c r="A1" s="13" t="s">
        <v>688</v>
      </c>
      <c r="B1" s="13" t="s">
        <v>188</v>
      </c>
    </row>
    <row r="2" spans="1:2" x14ac:dyDescent="0.3">
      <c r="A2" s="13"/>
      <c r="B2" s="13"/>
    </row>
    <row r="3" spans="1:2" x14ac:dyDescent="0.3">
      <c r="A3" s="13"/>
      <c r="B3" s="13" t="s">
        <v>189</v>
      </c>
    </row>
    <row r="4" spans="1:2" x14ac:dyDescent="0.3">
      <c r="A4" s="13"/>
      <c r="B4" s="13">
        <v>2024</v>
      </c>
    </row>
    <row r="5" spans="1:2" x14ac:dyDescent="0.3">
      <c r="A5" s="34" t="s">
        <v>190</v>
      </c>
      <c r="B5" s="35">
        <v>370</v>
      </c>
    </row>
    <row r="6" spans="1:2" x14ac:dyDescent="0.3">
      <c r="A6" s="34" t="s">
        <v>191</v>
      </c>
      <c r="B6" s="36">
        <v>8690</v>
      </c>
    </row>
    <row r="7" spans="1:2" x14ac:dyDescent="0.3">
      <c r="A7" s="34" t="s">
        <v>34</v>
      </c>
      <c r="B7" s="36">
        <v>5320</v>
      </c>
    </row>
    <row r="8" spans="1:2" x14ac:dyDescent="0.3">
      <c r="A8" s="34" t="s">
        <v>192</v>
      </c>
      <c r="B8" s="34" t="s">
        <v>193</v>
      </c>
    </row>
    <row r="9" spans="1:2" x14ac:dyDescent="0.3">
      <c r="A9" s="34" t="s">
        <v>194</v>
      </c>
      <c r="B9" s="36">
        <v>48870</v>
      </c>
    </row>
    <row r="10" spans="1:2" x14ac:dyDescent="0.3">
      <c r="A10" s="34" t="s">
        <v>41</v>
      </c>
      <c r="B10" s="36">
        <v>2220</v>
      </c>
    </row>
    <row r="11" spans="1:2" x14ac:dyDescent="0.3">
      <c r="A11" s="34" t="s">
        <v>195</v>
      </c>
      <c r="B11" s="36">
        <v>21380</v>
      </c>
    </row>
    <row r="12" spans="1:2" x14ac:dyDescent="0.3">
      <c r="A12" s="34" t="s">
        <v>196</v>
      </c>
      <c r="B12" s="36">
        <v>13440</v>
      </c>
    </row>
    <row r="13" spans="1:2" x14ac:dyDescent="0.3">
      <c r="A13" s="34" t="s">
        <v>197</v>
      </c>
      <c r="B13" s="36">
        <v>7780</v>
      </c>
    </row>
    <row r="14" spans="1:2" x14ac:dyDescent="0.3">
      <c r="A14" s="34" t="s">
        <v>198</v>
      </c>
      <c r="B14" s="37">
        <v>30120</v>
      </c>
    </row>
    <row r="15" spans="1:2" x14ac:dyDescent="0.3">
      <c r="A15" s="34" t="s">
        <v>199</v>
      </c>
      <c r="B15" s="36">
        <v>62550</v>
      </c>
    </row>
    <row r="16" spans="1:2" x14ac:dyDescent="0.3">
      <c r="A16" s="34" t="s">
        <v>200</v>
      </c>
      <c r="B16" s="36">
        <v>54160</v>
      </c>
    </row>
    <row r="17" spans="1:2" x14ac:dyDescent="0.3">
      <c r="A17" s="34" t="s">
        <v>201</v>
      </c>
      <c r="B17" s="36">
        <v>7310</v>
      </c>
    </row>
    <row r="18" spans="1:2" x14ac:dyDescent="0.3">
      <c r="A18" s="34" t="s">
        <v>202</v>
      </c>
      <c r="B18" s="37">
        <v>35540</v>
      </c>
    </row>
    <row r="19" spans="1:2" x14ac:dyDescent="0.3">
      <c r="A19" s="34" t="s">
        <v>203</v>
      </c>
      <c r="B19" s="36">
        <v>28810</v>
      </c>
    </row>
    <row r="20" spans="1:2" x14ac:dyDescent="0.3">
      <c r="A20" s="34" t="s">
        <v>18</v>
      </c>
      <c r="B20" s="36">
        <v>2820</v>
      </c>
    </row>
    <row r="21" spans="1:2" x14ac:dyDescent="0.3">
      <c r="A21" s="34" t="s">
        <v>204</v>
      </c>
      <c r="B21" s="36">
        <v>23660</v>
      </c>
    </row>
    <row r="22" spans="1:2" x14ac:dyDescent="0.3">
      <c r="A22" s="34" t="s">
        <v>205</v>
      </c>
      <c r="B22" s="36">
        <v>8240</v>
      </c>
    </row>
    <row r="23" spans="1:2" x14ac:dyDescent="0.3">
      <c r="A23" s="34" t="s">
        <v>158</v>
      </c>
      <c r="B23" s="36">
        <v>54840</v>
      </c>
    </row>
    <row r="24" spans="1:2" x14ac:dyDescent="0.3">
      <c r="A24" s="34" t="s">
        <v>206</v>
      </c>
      <c r="B24" s="36">
        <v>7640</v>
      </c>
    </row>
    <row r="25" spans="1:2" x14ac:dyDescent="0.3">
      <c r="A25" s="34" t="s">
        <v>122</v>
      </c>
      <c r="B25" s="36">
        <v>1430</v>
      </c>
    </row>
    <row r="26" spans="1:2" x14ac:dyDescent="0.3">
      <c r="A26" s="34" t="s">
        <v>207</v>
      </c>
      <c r="B26" s="36">
        <v>140280</v>
      </c>
    </row>
    <row r="27" spans="1:2" x14ac:dyDescent="0.3">
      <c r="A27" s="34" t="s">
        <v>208</v>
      </c>
      <c r="B27" s="37">
        <v>3740</v>
      </c>
    </row>
    <row r="28" spans="1:2" x14ac:dyDescent="0.3">
      <c r="A28" s="34" t="s">
        <v>209</v>
      </c>
      <c r="B28" s="36">
        <v>3690</v>
      </c>
    </row>
    <row r="29" spans="1:2" x14ac:dyDescent="0.3">
      <c r="A29" s="34" t="s">
        <v>10</v>
      </c>
      <c r="B29" s="36">
        <v>8630</v>
      </c>
    </row>
    <row r="30" spans="1:2" x14ac:dyDescent="0.3">
      <c r="A30" s="34" t="s">
        <v>47</v>
      </c>
      <c r="B30" s="36">
        <v>7750</v>
      </c>
    </row>
    <row r="31" spans="1:2" x14ac:dyDescent="0.3">
      <c r="A31" s="34" t="s">
        <v>210</v>
      </c>
      <c r="B31" s="36">
        <v>9950</v>
      </c>
    </row>
    <row r="32" spans="1:2" x14ac:dyDescent="0.3">
      <c r="A32" s="34" t="s">
        <v>172</v>
      </c>
      <c r="B32" s="36">
        <v>36150</v>
      </c>
    </row>
    <row r="33" spans="1:2" x14ac:dyDescent="0.3">
      <c r="A33" s="34" t="s">
        <v>211</v>
      </c>
      <c r="B33" s="36">
        <v>15320</v>
      </c>
    </row>
    <row r="34" spans="1:2" x14ac:dyDescent="0.3">
      <c r="A34" s="34" t="s">
        <v>212</v>
      </c>
      <c r="B34" s="34">
        <v>880</v>
      </c>
    </row>
    <row r="35" spans="1:2" x14ac:dyDescent="0.3">
      <c r="A35" s="34" t="s">
        <v>213</v>
      </c>
      <c r="B35" s="34">
        <v>190</v>
      </c>
    </row>
    <row r="36" spans="1:2" x14ac:dyDescent="0.3">
      <c r="A36" s="34" t="s">
        <v>23</v>
      </c>
      <c r="B36" s="36">
        <v>2520</v>
      </c>
    </row>
    <row r="37" spans="1:2" x14ac:dyDescent="0.3">
      <c r="A37" s="34" t="s">
        <v>38</v>
      </c>
      <c r="B37" s="36">
        <v>1680</v>
      </c>
    </row>
    <row r="38" spans="1:2" x14ac:dyDescent="0.3">
      <c r="A38" s="34" t="s">
        <v>175</v>
      </c>
      <c r="B38" s="36">
        <v>53340</v>
      </c>
    </row>
    <row r="39" spans="1:2" x14ac:dyDescent="0.3">
      <c r="A39" s="34" t="s">
        <v>123</v>
      </c>
      <c r="B39" s="36">
        <v>5000</v>
      </c>
    </row>
    <row r="40" spans="1:2" x14ac:dyDescent="0.3">
      <c r="A40" s="34" t="s">
        <v>214</v>
      </c>
      <c r="B40" s="37">
        <v>61780</v>
      </c>
    </row>
    <row r="41" spans="1:2" x14ac:dyDescent="0.3">
      <c r="A41" s="34" t="s">
        <v>215</v>
      </c>
      <c r="B41" s="34">
        <v>520</v>
      </c>
    </row>
    <row r="42" spans="1:2" x14ac:dyDescent="0.3">
      <c r="A42" s="34" t="s">
        <v>40</v>
      </c>
      <c r="B42" s="34">
        <v>970</v>
      </c>
    </row>
    <row r="43" spans="1:2" x14ac:dyDescent="0.3">
      <c r="A43" s="34" t="s">
        <v>216</v>
      </c>
      <c r="B43" s="34" t="s">
        <v>193</v>
      </c>
    </row>
    <row r="44" spans="1:2" x14ac:dyDescent="0.3">
      <c r="A44" s="34" t="s">
        <v>217</v>
      </c>
      <c r="B44" s="36">
        <v>15750</v>
      </c>
    </row>
    <row r="45" spans="1:2" x14ac:dyDescent="0.3">
      <c r="A45" s="34" t="s">
        <v>28</v>
      </c>
      <c r="B45" s="36">
        <v>13660</v>
      </c>
    </row>
    <row r="46" spans="1:2" x14ac:dyDescent="0.3">
      <c r="A46" s="34" t="s">
        <v>218</v>
      </c>
      <c r="B46" s="36">
        <v>57100</v>
      </c>
    </row>
    <row r="47" spans="1:2" x14ac:dyDescent="0.3">
      <c r="A47" s="34" t="s">
        <v>219</v>
      </c>
      <c r="B47" s="37">
        <v>65190</v>
      </c>
    </row>
    <row r="48" spans="1:2" x14ac:dyDescent="0.3">
      <c r="A48" s="34" t="s">
        <v>220</v>
      </c>
      <c r="B48" s="36">
        <v>7040</v>
      </c>
    </row>
    <row r="49" spans="1:2" x14ac:dyDescent="0.3">
      <c r="A49" s="34" t="s">
        <v>124</v>
      </c>
      <c r="B49" s="36">
        <v>1690</v>
      </c>
    </row>
    <row r="50" spans="1:2" x14ac:dyDescent="0.3">
      <c r="A50" s="34" t="s">
        <v>145</v>
      </c>
      <c r="B50" s="34">
        <v>640</v>
      </c>
    </row>
    <row r="51" spans="1:2" x14ac:dyDescent="0.3">
      <c r="A51" s="34" t="s">
        <v>221</v>
      </c>
      <c r="B51" s="36">
        <v>2410</v>
      </c>
    </row>
    <row r="52" spans="1:2" x14ac:dyDescent="0.3">
      <c r="A52" s="34" t="s">
        <v>222</v>
      </c>
      <c r="B52" s="36">
        <v>15620</v>
      </c>
    </row>
    <row r="53" spans="1:2" x14ac:dyDescent="0.3">
      <c r="A53" s="34" t="s">
        <v>118</v>
      </c>
      <c r="B53" s="36">
        <v>2510</v>
      </c>
    </row>
    <row r="54" spans="1:2" x14ac:dyDescent="0.3">
      <c r="A54" s="34" t="s">
        <v>223</v>
      </c>
      <c r="B54" s="36">
        <v>22080</v>
      </c>
    </row>
    <row r="55" spans="1:2" x14ac:dyDescent="0.3">
      <c r="A55" s="34" t="s">
        <v>224</v>
      </c>
      <c r="B55" s="34" t="s">
        <v>193</v>
      </c>
    </row>
    <row r="56" spans="1:2" x14ac:dyDescent="0.3">
      <c r="A56" s="34" t="s">
        <v>225</v>
      </c>
      <c r="B56" s="37">
        <v>20990</v>
      </c>
    </row>
    <row r="57" spans="1:2" x14ac:dyDescent="0.3">
      <c r="A57" s="34" t="s">
        <v>226</v>
      </c>
      <c r="B57" s="36">
        <v>32980</v>
      </c>
    </row>
    <row r="58" spans="1:2" x14ac:dyDescent="0.3">
      <c r="A58" s="34" t="s">
        <v>227</v>
      </c>
      <c r="B58" s="36">
        <v>29140</v>
      </c>
    </row>
    <row r="59" spans="1:2" x14ac:dyDescent="0.3">
      <c r="A59" s="34" t="s">
        <v>228</v>
      </c>
      <c r="B59" s="36">
        <v>73790</v>
      </c>
    </row>
    <row r="60" spans="1:2" x14ac:dyDescent="0.3">
      <c r="A60" s="34" t="s">
        <v>125</v>
      </c>
      <c r="B60" s="36">
        <v>3540</v>
      </c>
    </row>
    <row r="61" spans="1:2" x14ac:dyDescent="0.3">
      <c r="A61" s="34" t="s">
        <v>229</v>
      </c>
      <c r="B61" s="36">
        <v>10220</v>
      </c>
    </row>
    <row r="62" spans="1:2" x14ac:dyDescent="0.3">
      <c r="A62" s="34" t="s">
        <v>230</v>
      </c>
      <c r="B62" s="36">
        <v>10280</v>
      </c>
    </row>
    <row r="63" spans="1:2" x14ac:dyDescent="0.3">
      <c r="A63" s="34" t="s">
        <v>231</v>
      </c>
      <c r="B63" s="36">
        <v>6430</v>
      </c>
    </row>
    <row r="64" spans="1:2" x14ac:dyDescent="0.3">
      <c r="A64" s="34" t="s">
        <v>232</v>
      </c>
      <c r="B64" s="36">
        <v>3510</v>
      </c>
    </row>
    <row r="65" spans="1:2" x14ac:dyDescent="0.3">
      <c r="A65" s="34" t="s">
        <v>233</v>
      </c>
      <c r="B65" s="36">
        <v>5120</v>
      </c>
    </row>
    <row r="66" spans="1:2" x14ac:dyDescent="0.3">
      <c r="A66" s="34" t="s">
        <v>37</v>
      </c>
      <c r="B66" s="36">
        <v>4740</v>
      </c>
    </row>
    <row r="67" spans="1:2" x14ac:dyDescent="0.3">
      <c r="A67" s="34" t="s">
        <v>234</v>
      </c>
      <c r="B67" s="34" t="s">
        <v>193</v>
      </c>
    </row>
    <row r="68" spans="1:2" x14ac:dyDescent="0.3">
      <c r="A68" s="34" t="s">
        <v>235</v>
      </c>
      <c r="B68" s="36">
        <v>28700</v>
      </c>
    </row>
    <row r="69" spans="1:2" x14ac:dyDescent="0.3">
      <c r="A69" s="34" t="s">
        <v>126</v>
      </c>
      <c r="B69" s="36">
        <v>3580</v>
      </c>
    </row>
    <row r="70" spans="1:2" x14ac:dyDescent="0.3">
      <c r="A70" s="34" t="s">
        <v>236</v>
      </c>
      <c r="B70" s="37">
        <v>1010</v>
      </c>
    </row>
    <row r="71" spans="1:2" x14ac:dyDescent="0.3">
      <c r="A71" s="34" t="s">
        <v>237</v>
      </c>
      <c r="B71" s="37">
        <v>72200</v>
      </c>
    </row>
    <row r="72" spans="1:2" x14ac:dyDescent="0.3">
      <c r="A72" s="34" t="s">
        <v>33</v>
      </c>
      <c r="B72" s="36">
        <v>5680</v>
      </c>
    </row>
    <row r="73" spans="1:2" x14ac:dyDescent="0.3">
      <c r="A73" s="34" t="s">
        <v>238</v>
      </c>
      <c r="B73" s="36">
        <v>51710</v>
      </c>
    </row>
    <row r="74" spans="1:2" x14ac:dyDescent="0.3">
      <c r="A74" s="34" t="s">
        <v>159</v>
      </c>
      <c r="B74" s="36">
        <v>45180</v>
      </c>
    </row>
    <row r="75" spans="1:2" x14ac:dyDescent="0.3">
      <c r="A75" s="34" t="s">
        <v>239</v>
      </c>
      <c r="B75" s="37">
        <v>25270</v>
      </c>
    </row>
    <row r="76" spans="1:2" x14ac:dyDescent="0.3">
      <c r="A76" s="34" t="s">
        <v>127</v>
      </c>
      <c r="B76" s="36">
        <v>7550</v>
      </c>
    </row>
    <row r="77" spans="1:2" x14ac:dyDescent="0.3">
      <c r="A77" s="34" t="s">
        <v>240</v>
      </c>
      <c r="B77" s="34">
        <v>890</v>
      </c>
    </row>
    <row r="78" spans="1:2" x14ac:dyDescent="0.3">
      <c r="A78" s="34" t="s">
        <v>241</v>
      </c>
      <c r="B78" s="36">
        <v>8200</v>
      </c>
    </row>
    <row r="79" spans="1:2" x14ac:dyDescent="0.3">
      <c r="A79" s="34" t="s">
        <v>242</v>
      </c>
      <c r="B79" s="36">
        <v>54960</v>
      </c>
    </row>
    <row r="80" spans="1:2" x14ac:dyDescent="0.3">
      <c r="A80" s="34" t="s">
        <v>129</v>
      </c>
      <c r="B80" s="36">
        <v>2320</v>
      </c>
    </row>
    <row r="81" spans="1:2" x14ac:dyDescent="0.3">
      <c r="A81" s="34" t="s">
        <v>243</v>
      </c>
      <c r="B81" s="36">
        <v>23030</v>
      </c>
    </row>
    <row r="82" spans="1:2" x14ac:dyDescent="0.3">
      <c r="A82" s="34" t="s">
        <v>244</v>
      </c>
      <c r="B82" s="34" t="s">
        <v>193</v>
      </c>
    </row>
    <row r="83" spans="1:2" x14ac:dyDescent="0.3">
      <c r="A83" s="34" t="s">
        <v>245</v>
      </c>
      <c r="B83" s="36">
        <v>10550</v>
      </c>
    </row>
    <row r="84" spans="1:2" x14ac:dyDescent="0.3">
      <c r="A84" s="34" t="s">
        <v>246</v>
      </c>
      <c r="B84" s="34" t="s">
        <v>193</v>
      </c>
    </row>
    <row r="85" spans="1:2" x14ac:dyDescent="0.3">
      <c r="A85" s="34" t="s">
        <v>247</v>
      </c>
      <c r="B85" s="36">
        <v>5780</v>
      </c>
    </row>
    <row r="86" spans="1:2" x14ac:dyDescent="0.3">
      <c r="A86" s="34" t="s">
        <v>248</v>
      </c>
      <c r="B86" s="36">
        <v>1470</v>
      </c>
    </row>
    <row r="87" spans="1:2" x14ac:dyDescent="0.3">
      <c r="A87" s="34" t="s">
        <v>130</v>
      </c>
      <c r="B87" s="34">
        <v>960</v>
      </c>
    </row>
    <row r="88" spans="1:2" x14ac:dyDescent="0.3">
      <c r="A88" s="34" t="s">
        <v>4</v>
      </c>
      <c r="B88" s="36">
        <v>20220</v>
      </c>
    </row>
    <row r="89" spans="1:2" x14ac:dyDescent="0.3">
      <c r="A89" s="34" t="s">
        <v>249</v>
      </c>
      <c r="B89" s="36">
        <v>1760</v>
      </c>
    </row>
    <row r="90" spans="1:2" x14ac:dyDescent="0.3">
      <c r="A90" s="34" t="s">
        <v>250</v>
      </c>
      <c r="B90" s="36">
        <v>3020</v>
      </c>
    </row>
    <row r="91" spans="1:2" x14ac:dyDescent="0.3">
      <c r="A91" s="34" t="s">
        <v>251</v>
      </c>
      <c r="B91" s="36">
        <v>20690</v>
      </c>
    </row>
    <row r="92" spans="1:2" x14ac:dyDescent="0.3">
      <c r="A92" s="34" t="s">
        <v>252</v>
      </c>
      <c r="B92" s="36">
        <v>78480</v>
      </c>
    </row>
    <row r="93" spans="1:2" x14ac:dyDescent="0.3">
      <c r="A93" s="34" t="s">
        <v>16</v>
      </c>
      <c r="B93" s="36">
        <v>2650</v>
      </c>
    </row>
    <row r="94" spans="1:2" x14ac:dyDescent="0.3">
      <c r="A94" s="34" t="s">
        <v>25</v>
      </c>
      <c r="B94" s="36">
        <v>4910</v>
      </c>
    </row>
    <row r="95" spans="1:2" x14ac:dyDescent="0.3">
      <c r="A95" s="34" t="s">
        <v>253</v>
      </c>
      <c r="B95" s="36">
        <v>4660</v>
      </c>
    </row>
    <row r="96" spans="1:2" x14ac:dyDescent="0.3">
      <c r="A96" s="34" t="s">
        <v>13</v>
      </c>
      <c r="B96" s="36">
        <v>6030</v>
      </c>
    </row>
    <row r="97" spans="1:2" x14ac:dyDescent="0.3">
      <c r="A97" s="34" t="s">
        <v>254</v>
      </c>
      <c r="B97" s="36">
        <v>77920</v>
      </c>
    </row>
    <row r="98" spans="1:2" x14ac:dyDescent="0.3">
      <c r="A98" s="34" t="s">
        <v>255</v>
      </c>
      <c r="B98" s="37">
        <v>78440</v>
      </c>
    </row>
    <row r="99" spans="1:2" x14ac:dyDescent="0.3">
      <c r="A99" s="34" t="s">
        <v>14</v>
      </c>
      <c r="B99" s="36">
        <v>52940</v>
      </c>
    </row>
    <row r="100" spans="1:2" x14ac:dyDescent="0.3">
      <c r="A100" s="34" t="s">
        <v>256</v>
      </c>
      <c r="B100" s="36">
        <v>38290</v>
      </c>
    </row>
    <row r="101" spans="1:2" x14ac:dyDescent="0.3">
      <c r="A101" s="34" t="s">
        <v>257</v>
      </c>
      <c r="B101" s="36">
        <v>6490</v>
      </c>
    </row>
    <row r="102" spans="1:2" x14ac:dyDescent="0.3">
      <c r="A102" s="34" t="s">
        <v>30</v>
      </c>
      <c r="B102" s="36">
        <v>36030</v>
      </c>
    </row>
    <row r="103" spans="1:2" x14ac:dyDescent="0.3">
      <c r="A103" s="34" t="s">
        <v>15</v>
      </c>
      <c r="B103" s="36">
        <v>4430</v>
      </c>
    </row>
    <row r="104" spans="1:2" x14ac:dyDescent="0.3">
      <c r="A104" s="34" t="s">
        <v>8</v>
      </c>
      <c r="B104" s="36">
        <v>12150</v>
      </c>
    </row>
    <row r="105" spans="1:2" x14ac:dyDescent="0.3">
      <c r="A105" s="34" t="s">
        <v>131</v>
      </c>
      <c r="B105" s="36">
        <v>2110</v>
      </c>
    </row>
    <row r="106" spans="1:2" x14ac:dyDescent="0.3">
      <c r="A106" s="34" t="s">
        <v>258</v>
      </c>
      <c r="B106" s="36">
        <v>3620</v>
      </c>
    </row>
    <row r="107" spans="1:2" x14ac:dyDescent="0.3">
      <c r="A107" s="34" t="s">
        <v>259</v>
      </c>
      <c r="B107" s="34" t="s">
        <v>193</v>
      </c>
    </row>
    <row r="108" spans="1:2" x14ac:dyDescent="0.3">
      <c r="A108" s="34" t="s">
        <v>119</v>
      </c>
      <c r="B108" s="37">
        <v>35490</v>
      </c>
    </row>
    <row r="109" spans="1:2" x14ac:dyDescent="0.3">
      <c r="A109" s="34" t="s">
        <v>260</v>
      </c>
      <c r="B109" s="36">
        <v>7180</v>
      </c>
    </row>
    <row r="110" spans="1:2" x14ac:dyDescent="0.3">
      <c r="A110" s="34" t="s">
        <v>261</v>
      </c>
      <c r="B110" s="36">
        <v>40250</v>
      </c>
    </row>
    <row r="111" spans="1:2" x14ac:dyDescent="0.3">
      <c r="A111" s="34" t="s">
        <v>262</v>
      </c>
      <c r="B111" s="36">
        <v>2150</v>
      </c>
    </row>
    <row r="112" spans="1:2" x14ac:dyDescent="0.3">
      <c r="A112" s="34" t="s">
        <v>120</v>
      </c>
      <c r="B112" s="36">
        <v>2000</v>
      </c>
    </row>
    <row r="113" spans="1:2" x14ac:dyDescent="0.3">
      <c r="A113" s="34" t="s">
        <v>263</v>
      </c>
      <c r="B113" s="36">
        <v>21930</v>
      </c>
    </row>
    <row r="114" spans="1:2" x14ac:dyDescent="0.3">
      <c r="A114" s="34" t="s">
        <v>264</v>
      </c>
      <c r="B114" s="37">
        <v>3730</v>
      </c>
    </row>
    <row r="115" spans="1:2" x14ac:dyDescent="0.3">
      <c r="A115" s="34" t="s">
        <v>51</v>
      </c>
      <c r="B115" s="36">
        <v>1170</v>
      </c>
    </row>
    <row r="116" spans="1:2" x14ac:dyDescent="0.3">
      <c r="A116" s="34" t="s">
        <v>132</v>
      </c>
      <c r="B116" s="34">
        <v>760</v>
      </c>
    </row>
    <row r="117" spans="1:2" x14ac:dyDescent="0.3">
      <c r="A117" s="34" t="s">
        <v>36</v>
      </c>
      <c r="B117" s="36">
        <v>6310</v>
      </c>
    </row>
    <row r="118" spans="1:2" x14ac:dyDescent="0.3">
      <c r="A118" s="34" t="s">
        <v>6</v>
      </c>
      <c r="B118" s="34" t="s">
        <v>193</v>
      </c>
    </row>
    <row r="119" spans="1:2" x14ac:dyDescent="0.3">
      <c r="A119" s="34" t="s">
        <v>265</v>
      </c>
      <c r="B119" s="36">
        <v>26950</v>
      </c>
    </row>
    <row r="120" spans="1:2" x14ac:dyDescent="0.3">
      <c r="A120" s="34" t="s">
        <v>266</v>
      </c>
      <c r="B120" s="36">
        <v>91470</v>
      </c>
    </row>
    <row r="121" spans="1:2" x14ac:dyDescent="0.3">
      <c r="A121" s="34" t="s">
        <v>44</v>
      </c>
      <c r="B121" s="34">
        <v>510</v>
      </c>
    </row>
    <row r="122" spans="1:2" x14ac:dyDescent="0.3">
      <c r="A122" s="34" t="s">
        <v>50</v>
      </c>
      <c r="B122" s="34">
        <v>540</v>
      </c>
    </row>
    <row r="123" spans="1:2" x14ac:dyDescent="0.3">
      <c r="A123" s="34" t="s">
        <v>24</v>
      </c>
      <c r="B123" s="36">
        <v>11670</v>
      </c>
    </row>
    <row r="124" spans="1:2" x14ac:dyDescent="0.3">
      <c r="A124" s="34" t="s">
        <v>267</v>
      </c>
      <c r="B124" s="36">
        <v>11650</v>
      </c>
    </row>
    <row r="125" spans="1:2" x14ac:dyDescent="0.3">
      <c r="A125" s="34" t="s">
        <v>268</v>
      </c>
      <c r="B125" s="36">
        <v>1020</v>
      </c>
    </row>
    <row r="126" spans="1:2" x14ac:dyDescent="0.3">
      <c r="A126" s="34" t="s">
        <v>269</v>
      </c>
      <c r="B126" s="36">
        <v>34660</v>
      </c>
    </row>
    <row r="127" spans="1:2" x14ac:dyDescent="0.3">
      <c r="A127" s="34" t="s">
        <v>270</v>
      </c>
      <c r="B127" s="36">
        <v>8380</v>
      </c>
    </row>
    <row r="128" spans="1:2" x14ac:dyDescent="0.3">
      <c r="A128" s="34" t="s">
        <v>271</v>
      </c>
      <c r="B128" s="36">
        <v>2090</v>
      </c>
    </row>
    <row r="129" spans="1:2" x14ac:dyDescent="0.3">
      <c r="A129" s="34" t="s">
        <v>42</v>
      </c>
      <c r="B129" s="36">
        <v>12850</v>
      </c>
    </row>
    <row r="130" spans="1:2" x14ac:dyDescent="0.3">
      <c r="A130" s="34" t="s">
        <v>173</v>
      </c>
      <c r="B130" s="36">
        <v>12800</v>
      </c>
    </row>
    <row r="131" spans="1:2" x14ac:dyDescent="0.3">
      <c r="A131" s="34" t="s">
        <v>272</v>
      </c>
      <c r="B131" s="36">
        <v>4250</v>
      </c>
    </row>
    <row r="132" spans="1:2" x14ac:dyDescent="0.3">
      <c r="A132" s="34" t="s">
        <v>9</v>
      </c>
      <c r="B132" s="36">
        <v>6940</v>
      </c>
    </row>
    <row r="133" spans="1:2" x14ac:dyDescent="0.3">
      <c r="A133" s="34" t="s">
        <v>273</v>
      </c>
      <c r="B133" s="34" t="s">
        <v>193</v>
      </c>
    </row>
    <row r="134" spans="1:2" x14ac:dyDescent="0.3">
      <c r="A134" s="34" t="s">
        <v>274</v>
      </c>
      <c r="B134" s="36">
        <v>5350</v>
      </c>
    </row>
    <row r="135" spans="1:2" x14ac:dyDescent="0.3">
      <c r="A135" s="34" t="s">
        <v>275</v>
      </c>
      <c r="B135" s="36">
        <v>12020</v>
      </c>
    </row>
    <row r="136" spans="1:2" x14ac:dyDescent="0.3">
      <c r="A136" s="34" t="s">
        <v>161</v>
      </c>
      <c r="B136" s="36">
        <v>3760</v>
      </c>
    </row>
    <row r="137" spans="1:2" x14ac:dyDescent="0.3">
      <c r="A137" s="34" t="s">
        <v>43</v>
      </c>
      <c r="B137" s="34">
        <v>550</v>
      </c>
    </row>
    <row r="138" spans="1:2" x14ac:dyDescent="0.3">
      <c r="A138" s="34" t="s">
        <v>121</v>
      </c>
      <c r="B138" s="36">
        <v>1220</v>
      </c>
    </row>
    <row r="139" spans="1:2" x14ac:dyDescent="0.3">
      <c r="A139" s="34" t="s">
        <v>46</v>
      </c>
      <c r="B139" s="36">
        <v>4240</v>
      </c>
    </row>
    <row r="140" spans="1:2" x14ac:dyDescent="0.3">
      <c r="A140" s="34" t="s">
        <v>32</v>
      </c>
      <c r="B140" s="36">
        <v>21260</v>
      </c>
    </row>
    <row r="141" spans="1:2" x14ac:dyDescent="0.3">
      <c r="A141" s="34" t="s">
        <v>276</v>
      </c>
      <c r="B141" s="36">
        <v>1470</v>
      </c>
    </row>
    <row r="142" spans="1:2" x14ac:dyDescent="0.3">
      <c r="A142" s="34" t="s">
        <v>277</v>
      </c>
      <c r="B142" s="36">
        <v>62840</v>
      </c>
    </row>
    <row r="143" spans="1:2" x14ac:dyDescent="0.3">
      <c r="A143" s="34" t="s">
        <v>278</v>
      </c>
      <c r="B143" s="37">
        <v>36980</v>
      </c>
    </row>
    <row r="144" spans="1:2" x14ac:dyDescent="0.3">
      <c r="A144" s="34" t="s">
        <v>279</v>
      </c>
      <c r="B144" s="36">
        <v>46280</v>
      </c>
    </row>
    <row r="145" spans="1:2" x14ac:dyDescent="0.3">
      <c r="A145" s="34" t="s">
        <v>2</v>
      </c>
      <c r="B145" s="36">
        <v>2510</v>
      </c>
    </row>
    <row r="146" spans="1:2" x14ac:dyDescent="0.3">
      <c r="A146" s="34" t="s">
        <v>133</v>
      </c>
      <c r="B146" s="34">
        <v>660</v>
      </c>
    </row>
    <row r="147" spans="1:2" x14ac:dyDescent="0.3">
      <c r="A147" s="34" t="s">
        <v>39</v>
      </c>
      <c r="B147" s="36">
        <v>1250</v>
      </c>
    </row>
    <row r="148" spans="1:2" x14ac:dyDescent="0.3">
      <c r="A148" s="34" t="s">
        <v>116</v>
      </c>
      <c r="B148" s="36">
        <v>8360</v>
      </c>
    </row>
    <row r="149" spans="1:2" x14ac:dyDescent="0.3">
      <c r="A149" s="34" t="s">
        <v>280</v>
      </c>
      <c r="B149" s="34" t="s">
        <v>193</v>
      </c>
    </row>
    <row r="150" spans="1:2" x14ac:dyDescent="0.3">
      <c r="A150" s="34" t="s">
        <v>5</v>
      </c>
      <c r="B150" s="36">
        <v>98280</v>
      </c>
    </row>
    <row r="151" spans="1:2" x14ac:dyDescent="0.3">
      <c r="A151" s="34" t="s">
        <v>281</v>
      </c>
      <c r="B151" s="36">
        <v>19280</v>
      </c>
    </row>
    <row r="152" spans="1:2" x14ac:dyDescent="0.3">
      <c r="A152" s="34" t="s">
        <v>17</v>
      </c>
      <c r="B152" s="36">
        <v>1430</v>
      </c>
    </row>
    <row r="153" spans="1:2" x14ac:dyDescent="0.3">
      <c r="A153" s="34" t="s">
        <v>282</v>
      </c>
      <c r="B153" s="37">
        <v>14070</v>
      </c>
    </row>
    <row r="154" spans="1:2" x14ac:dyDescent="0.3">
      <c r="A154" s="34" t="s">
        <v>283</v>
      </c>
      <c r="B154" s="36">
        <v>17960</v>
      </c>
    </row>
    <row r="155" spans="1:2" x14ac:dyDescent="0.3">
      <c r="A155" s="34" t="s">
        <v>284</v>
      </c>
      <c r="B155" s="36">
        <v>2940</v>
      </c>
    </row>
    <row r="156" spans="1:2" x14ac:dyDescent="0.3">
      <c r="A156" s="34" t="s">
        <v>285</v>
      </c>
      <c r="B156" s="36">
        <v>6290</v>
      </c>
    </row>
    <row r="157" spans="1:2" x14ac:dyDescent="0.3">
      <c r="A157" s="34" t="s">
        <v>286</v>
      </c>
      <c r="B157" s="36">
        <v>7490</v>
      </c>
    </row>
    <row r="158" spans="1:2" x14ac:dyDescent="0.3">
      <c r="A158" s="34" t="s">
        <v>27</v>
      </c>
      <c r="B158" s="36">
        <v>4470</v>
      </c>
    </row>
    <row r="159" spans="1:2" x14ac:dyDescent="0.3">
      <c r="A159" s="34" t="s">
        <v>287</v>
      </c>
      <c r="B159" s="36">
        <v>21560</v>
      </c>
    </row>
    <row r="160" spans="1:2" x14ac:dyDescent="0.3">
      <c r="A160" s="34" t="s">
        <v>288</v>
      </c>
      <c r="B160" s="36">
        <v>26620</v>
      </c>
    </row>
    <row r="161" spans="1:2" x14ac:dyDescent="0.3">
      <c r="A161" s="34" t="s">
        <v>289</v>
      </c>
      <c r="B161" s="36">
        <v>25930</v>
      </c>
    </row>
    <row r="162" spans="1:2" x14ac:dyDescent="0.3">
      <c r="A162" s="34" t="s">
        <v>290</v>
      </c>
      <c r="B162" s="36">
        <v>76720</v>
      </c>
    </row>
    <row r="163" spans="1:2" x14ac:dyDescent="0.3">
      <c r="A163" s="34" t="s">
        <v>291</v>
      </c>
      <c r="B163" s="36">
        <v>17600</v>
      </c>
    </row>
    <row r="164" spans="1:2" x14ac:dyDescent="0.3">
      <c r="A164" s="34" t="s">
        <v>292</v>
      </c>
      <c r="B164" s="36">
        <v>15320</v>
      </c>
    </row>
    <row r="165" spans="1:2" x14ac:dyDescent="0.3">
      <c r="A165" s="34" t="s">
        <v>134</v>
      </c>
      <c r="B165" s="36">
        <v>1040</v>
      </c>
    </row>
    <row r="166" spans="1:2" x14ac:dyDescent="0.3">
      <c r="A166" s="34" t="s">
        <v>293</v>
      </c>
      <c r="B166" s="36">
        <v>4650</v>
      </c>
    </row>
    <row r="167" spans="1:2" x14ac:dyDescent="0.3">
      <c r="A167" s="34" t="s">
        <v>294</v>
      </c>
      <c r="B167" s="37">
        <v>53930</v>
      </c>
    </row>
    <row r="168" spans="1:2" x14ac:dyDescent="0.3">
      <c r="A168" s="34" t="s">
        <v>295</v>
      </c>
      <c r="B168" s="36">
        <v>2770</v>
      </c>
    </row>
    <row r="169" spans="1:2" x14ac:dyDescent="0.3">
      <c r="A169" s="34" t="s">
        <v>170</v>
      </c>
      <c r="B169" s="36">
        <v>35570</v>
      </c>
    </row>
    <row r="170" spans="1:2" x14ac:dyDescent="0.3">
      <c r="A170" s="34" t="s">
        <v>135</v>
      </c>
      <c r="B170" s="36">
        <v>1680</v>
      </c>
    </row>
    <row r="171" spans="1:2" x14ac:dyDescent="0.3">
      <c r="A171" s="34" t="s">
        <v>11</v>
      </c>
      <c r="B171" s="36">
        <v>11570</v>
      </c>
    </row>
    <row r="172" spans="1:2" x14ac:dyDescent="0.3">
      <c r="A172" s="34" t="s">
        <v>296</v>
      </c>
      <c r="B172" s="36">
        <v>17460</v>
      </c>
    </row>
    <row r="173" spans="1:2" x14ac:dyDescent="0.3">
      <c r="A173" s="34" t="s">
        <v>136</v>
      </c>
      <c r="B173" s="34">
        <v>840</v>
      </c>
    </row>
    <row r="174" spans="1:2" x14ac:dyDescent="0.3">
      <c r="A174" s="34" t="s">
        <v>297</v>
      </c>
      <c r="B174" s="36">
        <v>74750</v>
      </c>
    </row>
    <row r="175" spans="1:2" x14ac:dyDescent="0.3">
      <c r="A175" s="34" t="s">
        <v>298</v>
      </c>
      <c r="B175" s="37">
        <v>36890</v>
      </c>
    </row>
    <row r="176" spans="1:2" x14ac:dyDescent="0.3">
      <c r="A176" s="34" t="s">
        <v>299</v>
      </c>
      <c r="B176" s="36">
        <v>23900</v>
      </c>
    </row>
    <row r="177" spans="1:2" x14ac:dyDescent="0.3">
      <c r="A177" s="34" t="s">
        <v>300</v>
      </c>
      <c r="B177" s="36">
        <v>31640</v>
      </c>
    </row>
    <row r="178" spans="1:2" x14ac:dyDescent="0.3">
      <c r="A178" s="34" t="s">
        <v>301</v>
      </c>
      <c r="B178" s="36">
        <v>2080</v>
      </c>
    </row>
    <row r="179" spans="1:2" x14ac:dyDescent="0.3">
      <c r="A179" s="34" t="s">
        <v>302</v>
      </c>
      <c r="B179" s="34">
        <v>600</v>
      </c>
    </row>
    <row r="180" spans="1:2" x14ac:dyDescent="0.3">
      <c r="A180" s="34" t="s">
        <v>45</v>
      </c>
      <c r="B180" s="36">
        <v>6100</v>
      </c>
    </row>
    <row r="181" spans="1:2" x14ac:dyDescent="0.3">
      <c r="A181" s="34" t="s">
        <v>303</v>
      </c>
      <c r="B181" s="34" t="s">
        <v>193</v>
      </c>
    </row>
    <row r="182" spans="1:2" x14ac:dyDescent="0.3">
      <c r="A182" s="34" t="s">
        <v>304</v>
      </c>
      <c r="B182" s="36">
        <v>33410</v>
      </c>
    </row>
    <row r="183" spans="1:2" x14ac:dyDescent="0.3">
      <c r="A183" s="34" t="s">
        <v>19</v>
      </c>
      <c r="B183" s="36">
        <v>3860</v>
      </c>
    </row>
    <row r="184" spans="1:2" x14ac:dyDescent="0.3">
      <c r="A184" s="34" t="s">
        <v>305</v>
      </c>
      <c r="B184" s="36">
        <v>22310</v>
      </c>
    </row>
    <row r="185" spans="1:2" x14ac:dyDescent="0.3">
      <c r="A185" s="34" t="s">
        <v>306</v>
      </c>
      <c r="B185" s="36">
        <v>12800</v>
      </c>
    </row>
    <row r="186" spans="1:2" x14ac:dyDescent="0.3">
      <c r="A186" s="34" t="s">
        <v>307</v>
      </c>
      <c r="B186" s="34" t="s">
        <v>193</v>
      </c>
    </row>
    <row r="187" spans="1:2" x14ac:dyDescent="0.3">
      <c r="A187" s="34" t="s">
        <v>308</v>
      </c>
      <c r="B187" s="36">
        <v>11020</v>
      </c>
    </row>
    <row r="188" spans="1:2" x14ac:dyDescent="0.3">
      <c r="A188" s="34" t="s">
        <v>309</v>
      </c>
      <c r="B188" s="34">
        <v>720</v>
      </c>
    </row>
    <row r="189" spans="1:2" x14ac:dyDescent="0.3">
      <c r="A189" s="34" t="s">
        <v>310</v>
      </c>
      <c r="B189" s="36">
        <v>5870</v>
      </c>
    </row>
    <row r="190" spans="1:2" x14ac:dyDescent="0.3">
      <c r="A190" s="34" t="s">
        <v>311</v>
      </c>
      <c r="B190" s="36">
        <v>58820</v>
      </c>
    </row>
    <row r="191" spans="1:2" x14ac:dyDescent="0.3">
      <c r="A191" s="34" t="s">
        <v>7</v>
      </c>
      <c r="B191" s="36">
        <v>95900</v>
      </c>
    </row>
    <row r="192" spans="1:2" x14ac:dyDescent="0.3">
      <c r="A192" s="34" t="s">
        <v>146</v>
      </c>
      <c r="B192" s="35">
        <v>770</v>
      </c>
    </row>
    <row r="193" spans="1:2" x14ac:dyDescent="0.3">
      <c r="A193" s="34" t="s">
        <v>312</v>
      </c>
      <c r="B193" s="36">
        <v>1650</v>
      </c>
    </row>
    <row r="194" spans="1:2" x14ac:dyDescent="0.3">
      <c r="A194" s="34" t="s">
        <v>137</v>
      </c>
      <c r="B194" s="36">
        <v>1200</v>
      </c>
    </row>
    <row r="195" spans="1:2" x14ac:dyDescent="0.3">
      <c r="A195" s="34" t="s">
        <v>20</v>
      </c>
      <c r="B195" s="36">
        <v>7120</v>
      </c>
    </row>
    <row r="196" spans="1:2" x14ac:dyDescent="0.3">
      <c r="A196" s="34" t="s">
        <v>313</v>
      </c>
      <c r="B196" s="36">
        <v>1560</v>
      </c>
    </row>
    <row r="197" spans="1:2" x14ac:dyDescent="0.3">
      <c r="A197" s="34" t="s">
        <v>138</v>
      </c>
      <c r="B197" s="36">
        <v>1010</v>
      </c>
    </row>
    <row r="198" spans="1:2" x14ac:dyDescent="0.3">
      <c r="A198" s="34" t="s">
        <v>314</v>
      </c>
      <c r="B198" s="37">
        <v>5520</v>
      </c>
    </row>
    <row r="199" spans="1:2" x14ac:dyDescent="0.3">
      <c r="A199" s="34" t="s">
        <v>315</v>
      </c>
      <c r="B199" s="36">
        <v>20000</v>
      </c>
    </row>
    <row r="200" spans="1:2" x14ac:dyDescent="0.3">
      <c r="A200" s="34" t="s">
        <v>35</v>
      </c>
      <c r="B200" s="36">
        <v>3900</v>
      </c>
    </row>
    <row r="201" spans="1:2" x14ac:dyDescent="0.3">
      <c r="A201" s="34" t="s">
        <v>316</v>
      </c>
      <c r="B201" s="36">
        <v>13150</v>
      </c>
    </row>
    <row r="202" spans="1:2" x14ac:dyDescent="0.3">
      <c r="A202" s="34" t="s">
        <v>317</v>
      </c>
      <c r="B202" s="36">
        <v>8390</v>
      </c>
    </row>
    <row r="203" spans="1:2" x14ac:dyDescent="0.3">
      <c r="A203" s="34" t="s">
        <v>318</v>
      </c>
      <c r="B203" s="37">
        <v>34690</v>
      </c>
    </row>
    <row r="204" spans="1:2" x14ac:dyDescent="0.3">
      <c r="A204" s="34" t="s">
        <v>319</v>
      </c>
      <c r="B204" s="37">
        <v>8770</v>
      </c>
    </row>
    <row r="205" spans="1:2" x14ac:dyDescent="0.3">
      <c r="A205" s="34" t="s">
        <v>139</v>
      </c>
      <c r="B205" s="36">
        <v>1020</v>
      </c>
    </row>
    <row r="206" spans="1:2" x14ac:dyDescent="0.3">
      <c r="A206" s="34" t="s">
        <v>320</v>
      </c>
      <c r="B206" s="36">
        <v>5220</v>
      </c>
    </row>
    <row r="207" spans="1:2" x14ac:dyDescent="0.3">
      <c r="A207" s="34" t="s">
        <v>321</v>
      </c>
      <c r="B207" s="36">
        <v>49500</v>
      </c>
    </row>
    <row r="208" spans="1:2" x14ac:dyDescent="0.3">
      <c r="A208" s="34" t="s">
        <v>322</v>
      </c>
      <c r="B208" s="36">
        <v>48610</v>
      </c>
    </row>
    <row r="209" spans="1:2" x14ac:dyDescent="0.3">
      <c r="A209" s="34" t="s">
        <v>323</v>
      </c>
      <c r="B209" s="36">
        <v>83660</v>
      </c>
    </row>
    <row r="210" spans="1:2" x14ac:dyDescent="0.3">
      <c r="A210" s="34" t="s">
        <v>324</v>
      </c>
      <c r="B210" s="36">
        <v>21580</v>
      </c>
    </row>
    <row r="211" spans="1:2" x14ac:dyDescent="0.3">
      <c r="A211" s="34" t="s">
        <v>325</v>
      </c>
      <c r="B211" s="36">
        <v>3020</v>
      </c>
    </row>
    <row r="212" spans="1:2" x14ac:dyDescent="0.3">
      <c r="A212" s="34" t="s">
        <v>31</v>
      </c>
      <c r="B212" s="36">
        <v>3940</v>
      </c>
    </row>
    <row r="213" spans="1:2" x14ac:dyDescent="0.3">
      <c r="A213" s="34" t="s">
        <v>147</v>
      </c>
      <c r="B213" s="34" t="s">
        <v>193</v>
      </c>
    </row>
    <row r="214" spans="1:2" x14ac:dyDescent="0.3">
      <c r="A214" s="34" t="s">
        <v>148</v>
      </c>
      <c r="B214" s="36">
        <v>4490</v>
      </c>
    </row>
    <row r="215" spans="1:2" x14ac:dyDescent="0.3">
      <c r="A215" s="34" t="s">
        <v>326</v>
      </c>
      <c r="B215" s="34" t="s">
        <v>193</v>
      </c>
    </row>
    <row r="216" spans="1:2" x14ac:dyDescent="0.3">
      <c r="A216" s="34" t="s">
        <v>327</v>
      </c>
      <c r="B216" s="36">
        <v>3080</v>
      </c>
    </row>
    <row r="217" spans="1:2" x14ac:dyDescent="0.3">
      <c r="A217" s="34" t="s">
        <v>328</v>
      </c>
      <c r="B217" s="34" t="s">
        <v>193</v>
      </c>
    </row>
    <row r="218" spans="1:2" x14ac:dyDescent="0.3">
      <c r="A218" s="34" t="s">
        <v>48</v>
      </c>
      <c r="B218" s="36">
        <v>1260</v>
      </c>
    </row>
    <row r="219" spans="1:2" x14ac:dyDescent="0.3">
      <c r="A219" s="34" t="s">
        <v>49</v>
      </c>
      <c r="B219" s="36">
        <v>2260</v>
      </c>
    </row>
    <row r="220" spans="1:2" x14ac:dyDescent="0.3">
      <c r="A220" s="34" t="s">
        <v>329</v>
      </c>
      <c r="B220" s="36">
        <v>13439.217481599</v>
      </c>
    </row>
    <row r="221" spans="1:2" x14ac:dyDescent="0.3">
      <c r="A221" s="34" t="s">
        <v>330</v>
      </c>
      <c r="B221" s="36">
        <v>13725.536698607701</v>
      </c>
    </row>
    <row r="222" spans="1:2" x14ac:dyDescent="0.3">
      <c r="A222" s="34" t="s">
        <v>331</v>
      </c>
      <c r="B222" s="36">
        <v>29795.833946795701</v>
      </c>
    </row>
    <row r="223" spans="1:2" x14ac:dyDescent="0.3">
      <c r="A223" s="34" t="s">
        <v>332</v>
      </c>
      <c r="B223" s="36">
        <v>10194.2109062339</v>
      </c>
    </row>
    <row r="224" spans="1:2" x14ac:dyDescent="0.3">
      <c r="A224" s="34" t="s">
        <v>333</v>
      </c>
      <c r="B224" s="36">
        <v>6174.0939614025701</v>
      </c>
    </row>
    <row r="225" spans="1:2" x14ac:dyDescent="0.3">
      <c r="A225" s="34" t="s">
        <v>334</v>
      </c>
      <c r="B225" s="36">
        <v>80391.378002443598</v>
      </c>
    </row>
    <row r="226" spans="1:2" x14ac:dyDescent="0.3">
      <c r="A226" s="34" t="s">
        <v>335</v>
      </c>
      <c r="B226" s="36">
        <v>2662.61190431656</v>
      </c>
    </row>
    <row r="227" spans="1:2" x14ac:dyDescent="0.3">
      <c r="A227" s="34" t="s">
        <v>336</v>
      </c>
      <c r="B227" s="36">
        <v>1513.23621590981</v>
      </c>
    </row>
    <row r="228" spans="1:2" x14ac:dyDescent="0.3">
      <c r="A228" s="34" t="s">
        <v>337</v>
      </c>
      <c r="B228" s="34">
        <v>690.63614916212498</v>
      </c>
    </row>
    <row r="229" spans="1:2" x14ac:dyDescent="0.3">
      <c r="A229" s="34" t="s">
        <v>338</v>
      </c>
      <c r="B229" s="36">
        <v>2524.2497212846902</v>
      </c>
    </row>
    <row r="230" spans="1:2" x14ac:dyDescent="0.3">
      <c r="A230" s="34" t="s">
        <v>339</v>
      </c>
      <c r="B230" s="36">
        <v>10880.4140437676</v>
      </c>
    </row>
    <row r="231" spans="1:2" x14ac:dyDescent="0.3">
      <c r="A231" s="34" t="s">
        <v>340</v>
      </c>
      <c r="B231" s="36">
        <v>49300.859436559003</v>
      </c>
    </row>
    <row r="232" spans="1:2" x14ac:dyDescent="0.3">
      <c r="A232" s="38"/>
    </row>
    <row r="233" spans="1:2" x14ac:dyDescent="0.3">
      <c r="A233" s="39" t="s">
        <v>341</v>
      </c>
    </row>
    <row r="235" spans="1:2" x14ac:dyDescent="0.3">
      <c r="A235" s="1" t="s">
        <v>342</v>
      </c>
    </row>
    <row r="237" spans="1:2" x14ac:dyDescent="0.3">
      <c r="A237" s="1" t="s">
        <v>343</v>
      </c>
    </row>
    <row r="238" spans="1:2" x14ac:dyDescent="0.3">
      <c r="A238" s="1" t="s">
        <v>344</v>
      </c>
    </row>
    <row r="240" spans="1:2" ht="25.2" x14ac:dyDescent="0.5">
      <c r="A240" s="40" t="s">
        <v>345</v>
      </c>
    </row>
    <row r="242" spans="1:2" x14ac:dyDescent="0.3">
      <c r="A242" s="1" t="s">
        <v>346</v>
      </c>
    </row>
    <row r="243" spans="1:2" x14ac:dyDescent="0.3">
      <c r="A243" s="41" t="s">
        <v>347</v>
      </c>
    </row>
    <row r="244" spans="1:2" x14ac:dyDescent="0.3">
      <c r="A244" s="42" t="s">
        <v>348</v>
      </c>
    </row>
    <row r="246" spans="1:2" x14ac:dyDescent="0.3">
      <c r="A246" s="41" t="s">
        <v>349</v>
      </c>
    </row>
    <row r="247" spans="1:2" ht="27.75" customHeight="1" x14ac:dyDescent="0.3">
      <c r="A247" s="121" t="s">
        <v>350</v>
      </c>
      <c r="B247" s="122"/>
    </row>
    <row r="249" spans="1:2" x14ac:dyDescent="0.3">
      <c r="A249" s="41" t="s">
        <v>351</v>
      </c>
    </row>
    <row r="250" spans="1:2" x14ac:dyDescent="0.3">
      <c r="A250" s="42" t="s">
        <v>352</v>
      </c>
    </row>
    <row r="252" spans="1:2" x14ac:dyDescent="0.3">
      <c r="A252" s="1" t="s">
        <v>353</v>
      </c>
    </row>
    <row r="253" spans="1:2" x14ac:dyDescent="0.3">
      <c r="A253" s="41" t="s">
        <v>347</v>
      </c>
    </row>
    <row r="254" spans="1:2" x14ac:dyDescent="0.3">
      <c r="A254" s="42" t="s">
        <v>354</v>
      </c>
    </row>
    <row r="256" spans="1:2" x14ac:dyDescent="0.3">
      <c r="A256" s="41" t="s">
        <v>349</v>
      </c>
    </row>
    <row r="257" spans="1:2" x14ac:dyDescent="0.3">
      <c r="A257" s="42" t="s">
        <v>355</v>
      </c>
    </row>
    <row r="259" spans="1:2" x14ac:dyDescent="0.3">
      <c r="A259" s="1" t="s">
        <v>356</v>
      </c>
    </row>
    <row r="260" spans="1:2" x14ac:dyDescent="0.3">
      <c r="A260" s="41" t="s">
        <v>347</v>
      </c>
    </row>
    <row r="261" spans="1:2" ht="27.75" customHeight="1" x14ac:dyDescent="0.3">
      <c r="A261" s="121" t="s">
        <v>357</v>
      </c>
      <c r="B261" s="122"/>
    </row>
    <row r="263" spans="1:2" x14ac:dyDescent="0.3">
      <c r="A263" s="41" t="s">
        <v>349</v>
      </c>
    </row>
    <row r="264" spans="1:2" x14ac:dyDescent="0.3">
      <c r="A264" s="42" t="s">
        <v>358</v>
      </c>
    </row>
    <row r="266" spans="1:2" x14ac:dyDescent="0.3">
      <c r="A266" s="1" t="s">
        <v>359</v>
      </c>
    </row>
    <row r="267" spans="1:2" x14ac:dyDescent="0.3">
      <c r="A267" s="41" t="s">
        <v>347</v>
      </c>
    </row>
    <row r="268" spans="1:2" ht="75" customHeight="1" x14ac:dyDescent="0.3">
      <c r="A268" s="121" t="s">
        <v>360</v>
      </c>
      <c r="B268" s="122"/>
    </row>
    <row r="270" spans="1:2" x14ac:dyDescent="0.3">
      <c r="A270" s="41" t="s">
        <v>349</v>
      </c>
    </row>
    <row r="271" spans="1:2" x14ac:dyDescent="0.3">
      <c r="A271" s="42" t="s">
        <v>361</v>
      </c>
    </row>
    <row r="273" spans="1:2" x14ac:dyDescent="0.3">
      <c r="A273" s="1" t="s">
        <v>362</v>
      </c>
    </row>
    <row r="274" spans="1:2" x14ac:dyDescent="0.3">
      <c r="A274" s="41" t="s">
        <v>347</v>
      </c>
    </row>
    <row r="275" spans="1:2" ht="75" customHeight="1" x14ac:dyDescent="0.3">
      <c r="A275" s="121" t="s">
        <v>363</v>
      </c>
      <c r="B275" s="122"/>
    </row>
    <row r="277" spans="1:2" x14ac:dyDescent="0.3">
      <c r="A277" s="41" t="s">
        <v>349</v>
      </c>
    </row>
    <row r="278" spans="1:2" x14ac:dyDescent="0.3">
      <c r="A278" s="42" t="s">
        <v>361</v>
      </c>
    </row>
    <row r="280" spans="1:2" x14ac:dyDescent="0.3">
      <c r="A280" s="1" t="s">
        <v>364</v>
      </c>
    </row>
    <row r="281" spans="1:2" x14ac:dyDescent="0.3">
      <c r="A281" s="41" t="s">
        <v>347</v>
      </c>
    </row>
    <row r="282" spans="1:2" ht="75" customHeight="1" x14ac:dyDescent="0.3">
      <c r="A282" s="121" t="s">
        <v>365</v>
      </c>
      <c r="B282" s="122"/>
    </row>
    <row r="284" spans="1:2" x14ac:dyDescent="0.3">
      <c r="A284" s="41" t="s">
        <v>349</v>
      </c>
    </row>
    <row r="285" spans="1:2" ht="43.5" customHeight="1" x14ac:dyDescent="0.3">
      <c r="A285" s="121" t="s">
        <v>366</v>
      </c>
      <c r="B285" s="122"/>
    </row>
    <row r="287" spans="1:2" x14ac:dyDescent="0.3">
      <c r="A287" s="1" t="s">
        <v>367</v>
      </c>
    </row>
    <row r="288" spans="1:2" x14ac:dyDescent="0.3">
      <c r="A288" s="41" t="s">
        <v>347</v>
      </c>
    </row>
    <row r="289" spans="1:2" ht="90.75" customHeight="1" x14ac:dyDescent="0.3">
      <c r="A289" s="121" t="s">
        <v>368</v>
      </c>
      <c r="B289" s="122"/>
    </row>
    <row r="291" spans="1:2" x14ac:dyDescent="0.3">
      <c r="A291" s="41" t="s">
        <v>349</v>
      </c>
    </row>
    <row r="292" spans="1:2" ht="43.5" customHeight="1" x14ac:dyDescent="0.3">
      <c r="A292" s="121" t="s">
        <v>366</v>
      </c>
      <c r="B292" s="122"/>
    </row>
    <row r="294" spans="1:2" x14ac:dyDescent="0.3">
      <c r="A294" s="1" t="s">
        <v>369</v>
      </c>
    </row>
    <row r="295" spans="1:2" x14ac:dyDescent="0.3">
      <c r="A295" s="41" t="s">
        <v>347</v>
      </c>
    </row>
    <row r="296" spans="1:2" ht="27.75" customHeight="1" x14ac:dyDescent="0.3">
      <c r="A296" s="121" t="s">
        <v>370</v>
      </c>
      <c r="B296" s="122"/>
    </row>
    <row r="298" spans="1:2" x14ac:dyDescent="0.3">
      <c r="A298" s="41" t="s">
        <v>349</v>
      </c>
    </row>
    <row r="299" spans="1:2" x14ac:dyDescent="0.3">
      <c r="A299" s="42" t="s">
        <v>361</v>
      </c>
    </row>
    <row r="301" spans="1:2" x14ac:dyDescent="0.3">
      <c r="A301" s="1" t="s">
        <v>371</v>
      </c>
    </row>
    <row r="302" spans="1:2" x14ac:dyDescent="0.3">
      <c r="A302" s="41" t="s">
        <v>347</v>
      </c>
    </row>
    <row r="303" spans="1:2" ht="27.75" customHeight="1" x14ac:dyDescent="0.3">
      <c r="A303" s="121" t="s">
        <v>372</v>
      </c>
      <c r="B303" s="122"/>
    </row>
    <row r="305" spans="1:1" x14ac:dyDescent="0.3">
      <c r="A305" s="41" t="s">
        <v>349</v>
      </c>
    </row>
    <row r="306" spans="1:1" x14ac:dyDescent="0.3">
      <c r="A306" s="42" t="s">
        <v>361</v>
      </c>
    </row>
    <row r="309" spans="1:1" x14ac:dyDescent="0.3">
      <c r="A309" t="s">
        <v>373</v>
      </c>
    </row>
  </sheetData>
  <mergeCells count="10">
    <mergeCell ref="A289:B289"/>
    <mergeCell ref="A292:B292"/>
    <mergeCell ref="A296:B296"/>
    <mergeCell ref="A303:B303"/>
    <mergeCell ref="A247:B247"/>
    <mergeCell ref="A261:B261"/>
    <mergeCell ref="A268:B268"/>
    <mergeCell ref="A275:B275"/>
    <mergeCell ref="A282:B282"/>
    <mergeCell ref="A285:B285"/>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E4454-74BF-4E65-A64D-29BFFBF7F309}">
  <sheetPr>
    <tabColor rgb="FFFF0000"/>
  </sheetPr>
  <dimension ref="C2:I64"/>
  <sheetViews>
    <sheetView workbookViewId="0">
      <selection activeCell="G55" sqref="G55:G61"/>
    </sheetView>
  </sheetViews>
  <sheetFormatPr defaultRowHeight="14.4" x14ac:dyDescent="0.3"/>
  <cols>
    <col min="4" max="4" width="25.33203125" customWidth="1"/>
    <col min="5" max="5" width="14.33203125" customWidth="1"/>
    <col min="6" max="6" width="18.33203125" customWidth="1"/>
    <col min="7" max="7" width="15" customWidth="1"/>
    <col min="8" max="8" width="16" customWidth="1"/>
  </cols>
  <sheetData>
    <row r="2" spans="3:9" x14ac:dyDescent="0.3">
      <c r="C2" s="3" t="s">
        <v>719</v>
      </c>
      <c r="D2" s="1"/>
      <c r="F2" s="16"/>
      <c r="G2" s="16"/>
      <c r="H2" s="9"/>
      <c r="I2" s="10"/>
    </row>
    <row r="3" spans="3:9" x14ac:dyDescent="0.3">
      <c r="C3" s="1"/>
      <c r="D3" s="1"/>
      <c r="E3" s="3"/>
      <c r="F3" s="3"/>
      <c r="G3" s="3"/>
      <c r="H3" s="6"/>
    </row>
    <row r="4" spans="3:9" ht="57.6" x14ac:dyDescent="0.3">
      <c r="C4" s="53"/>
      <c r="D4" s="53" t="s">
        <v>690</v>
      </c>
      <c r="E4" s="61" t="s">
        <v>714</v>
      </c>
      <c r="F4" s="61" t="s">
        <v>696</v>
      </c>
      <c r="G4" s="61" t="s">
        <v>710</v>
      </c>
      <c r="H4" s="62" t="s">
        <v>697</v>
      </c>
    </row>
    <row r="5" spans="3:9" x14ac:dyDescent="0.3">
      <c r="C5">
        <v>1</v>
      </c>
      <c r="D5" t="s">
        <v>28</v>
      </c>
      <c r="E5" s="14">
        <v>-295.51524871000009</v>
      </c>
      <c r="F5" s="14">
        <v>-295.51524871000009</v>
      </c>
      <c r="G5" s="14">
        <v>26.612322717299058</v>
      </c>
      <c r="H5" s="8">
        <v>26.612322717299058</v>
      </c>
    </row>
    <row r="6" spans="3:9" x14ac:dyDescent="0.3">
      <c r="C6">
        <v>2</v>
      </c>
      <c r="D6" t="s">
        <v>0</v>
      </c>
      <c r="E6" s="14">
        <v>-235.87388701900008</v>
      </c>
      <c r="F6" s="14">
        <v>-531.38913572900015</v>
      </c>
      <c r="G6" s="14">
        <v>21.241381043227879</v>
      </c>
      <c r="H6" s="8">
        <v>47.85370376052694</v>
      </c>
    </row>
    <row r="7" spans="3:9" x14ac:dyDescent="0.3">
      <c r="C7">
        <v>3</v>
      </c>
      <c r="D7" t="s">
        <v>21</v>
      </c>
      <c r="E7" s="14">
        <v>-123.45702833599996</v>
      </c>
      <c r="F7" s="14">
        <v>-654.84616406500015</v>
      </c>
      <c r="G7" s="14">
        <v>11.117796100669327</v>
      </c>
      <c r="H7" s="8">
        <v>58.971499861196264</v>
      </c>
    </row>
    <row r="8" spans="3:9" x14ac:dyDescent="0.3">
      <c r="C8">
        <v>4</v>
      </c>
      <c r="D8" t="s">
        <v>29</v>
      </c>
      <c r="E8" s="14">
        <v>-73.717632758999997</v>
      </c>
      <c r="F8" s="14">
        <v>-728.56379682400018</v>
      </c>
      <c r="G8" s="14">
        <v>6.6385658320563632</v>
      </c>
      <c r="H8" s="8">
        <v>65.610065693252636</v>
      </c>
    </row>
    <row r="9" spans="3:9" x14ac:dyDescent="0.3">
      <c r="C9">
        <v>5</v>
      </c>
      <c r="D9" t="s">
        <v>30</v>
      </c>
      <c r="E9" s="14">
        <v>-69.392117327999998</v>
      </c>
      <c r="F9" s="14">
        <v>-797.95591415200022</v>
      </c>
      <c r="G9" s="14">
        <v>6.2490359750661666</v>
      </c>
      <c r="H9" s="8">
        <v>71.8591016683188</v>
      </c>
    </row>
    <row r="10" spans="3:9" x14ac:dyDescent="0.3">
      <c r="C10">
        <v>6</v>
      </c>
      <c r="D10" t="s">
        <v>117</v>
      </c>
      <c r="E10" s="14">
        <v>-65.966862268</v>
      </c>
      <c r="F10" s="14">
        <v>-863.92277642000022</v>
      </c>
      <c r="G10" s="14">
        <v>5.9405781427083033</v>
      </c>
      <c r="H10" s="8">
        <v>77.799679811027119</v>
      </c>
    </row>
    <row r="11" spans="3:9" x14ac:dyDescent="0.3">
      <c r="C11">
        <v>7</v>
      </c>
      <c r="D11" t="s">
        <v>16</v>
      </c>
      <c r="E11" s="14">
        <v>-45.801130653999969</v>
      </c>
      <c r="F11" s="14">
        <v>-909.72390707400018</v>
      </c>
      <c r="G11" s="14">
        <v>4.1245738590550767</v>
      </c>
      <c r="H11" s="8">
        <v>81.92425367008218</v>
      </c>
    </row>
    <row r="12" spans="3:9" x14ac:dyDescent="0.3">
      <c r="C12">
        <v>8</v>
      </c>
      <c r="D12" s="55" t="s">
        <v>20</v>
      </c>
      <c r="E12" s="56">
        <v>-45.492027392000004</v>
      </c>
      <c r="F12" s="56">
        <v>-955.21593446600014</v>
      </c>
      <c r="G12" s="56">
        <v>4.0967378817333602</v>
      </c>
      <c r="H12" s="57">
        <v>86.020991551815541</v>
      </c>
    </row>
    <row r="13" spans="3:9" x14ac:dyDescent="0.3">
      <c r="C13">
        <v>9</v>
      </c>
      <c r="D13" t="s">
        <v>7</v>
      </c>
      <c r="E13" s="14">
        <v>-38.28272401800001</v>
      </c>
      <c r="F13" s="14">
        <v>-993.49865848400009</v>
      </c>
      <c r="G13" s="14">
        <v>3.4475114584157724</v>
      </c>
      <c r="H13" s="8">
        <v>89.468503010231302</v>
      </c>
    </row>
    <row r="14" spans="3:9" x14ac:dyDescent="0.3">
      <c r="C14">
        <v>10</v>
      </c>
      <c r="D14" t="s">
        <v>24</v>
      </c>
      <c r="E14" s="14">
        <v>-24.853847006999995</v>
      </c>
      <c r="F14" s="63">
        <v>-1018.3525054910001</v>
      </c>
      <c r="G14" s="14">
        <v>2.2381877084310307</v>
      </c>
      <c r="H14" s="8">
        <v>91.706690718662344</v>
      </c>
    </row>
    <row r="15" spans="3:9" x14ac:dyDescent="0.3">
      <c r="C15">
        <v>11</v>
      </c>
      <c r="D15" t="s">
        <v>25</v>
      </c>
      <c r="E15" s="14">
        <v>-17.893014258000004</v>
      </c>
      <c r="F15" s="63">
        <v>-1036.2455197490001</v>
      </c>
      <c r="G15" s="14">
        <v>1.6113370524795394</v>
      </c>
      <c r="H15" s="8">
        <v>93.318027771141871</v>
      </c>
    </row>
    <row r="16" spans="3:9" x14ac:dyDescent="0.3">
      <c r="C16">
        <v>12</v>
      </c>
      <c r="D16" t="s">
        <v>23</v>
      </c>
      <c r="E16" s="14">
        <v>-12.326679198999999</v>
      </c>
      <c r="F16" s="63">
        <v>-1048.5721989480001</v>
      </c>
      <c r="G16" s="14">
        <v>1.1100664561588314</v>
      </c>
      <c r="H16" s="8">
        <v>94.428094227300704</v>
      </c>
    </row>
    <row r="17" spans="3:8" x14ac:dyDescent="0.3">
      <c r="C17">
        <v>13</v>
      </c>
      <c r="D17" t="s">
        <v>45</v>
      </c>
      <c r="E17" s="14">
        <v>-8.8642530829999995</v>
      </c>
      <c r="F17" s="63">
        <v>-1057.436452031</v>
      </c>
      <c r="G17" s="14">
        <v>0.79826122246606912</v>
      </c>
      <c r="H17" s="8">
        <v>95.226355449766771</v>
      </c>
    </row>
    <row r="18" spans="3:8" x14ac:dyDescent="0.3">
      <c r="C18">
        <v>14</v>
      </c>
      <c r="D18" t="s">
        <v>14</v>
      </c>
      <c r="E18" s="14">
        <v>-7.4349842500000012</v>
      </c>
      <c r="F18" s="63">
        <v>-1064.8714362810001</v>
      </c>
      <c r="G18" s="14">
        <v>0.66954988320486009</v>
      </c>
      <c r="H18" s="8">
        <v>95.895905332971637</v>
      </c>
    </row>
    <row r="19" spans="3:8" x14ac:dyDescent="0.3">
      <c r="C19">
        <v>15</v>
      </c>
      <c r="D19" t="s">
        <v>18</v>
      </c>
      <c r="E19" s="14">
        <v>-6.0634549049999986</v>
      </c>
      <c r="F19" s="63">
        <v>-1070.9348911860002</v>
      </c>
      <c r="G19" s="14">
        <v>0.54603821433255695</v>
      </c>
      <c r="H19" s="8">
        <v>96.441943547304191</v>
      </c>
    </row>
    <row r="20" spans="3:8" x14ac:dyDescent="0.3">
      <c r="C20">
        <v>16</v>
      </c>
      <c r="D20" t="s">
        <v>13</v>
      </c>
      <c r="E20" s="14">
        <v>-5.8689881310000001</v>
      </c>
      <c r="F20" s="63">
        <v>-1076.8038793170001</v>
      </c>
      <c r="G20" s="14">
        <v>0.52852570839565127</v>
      </c>
      <c r="H20" s="8">
        <v>96.97046925569984</v>
      </c>
    </row>
    <row r="21" spans="3:8" x14ac:dyDescent="0.3">
      <c r="C21">
        <v>17</v>
      </c>
      <c r="D21" t="s">
        <v>27</v>
      </c>
      <c r="E21" s="14">
        <v>-4.916440914999999</v>
      </c>
      <c r="F21" s="63">
        <v>-1081.7203202320002</v>
      </c>
      <c r="G21" s="14">
        <v>0.44274504554893229</v>
      </c>
      <c r="H21" s="8">
        <v>97.413214301248786</v>
      </c>
    </row>
    <row r="22" spans="3:8" x14ac:dyDescent="0.3">
      <c r="C22">
        <v>18</v>
      </c>
      <c r="D22" t="s">
        <v>4</v>
      </c>
      <c r="E22" s="14">
        <v>-4.0608126499999999</v>
      </c>
      <c r="F22" s="63">
        <v>-1085.7811328820001</v>
      </c>
      <c r="G22" s="14">
        <v>0.36569231945909203</v>
      </c>
      <c r="H22" s="8">
        <v>97.778906620707872</v>
      </c>
    </row>
    <row r="23" spans="3:8" x14ac:dyDescent="0.3">
      <c r="C23">
        <v>19</v>
      </c>
      <c r="D23" t="s">
        <v>17</v>
      </c>
      <c r="E23" s="14">
        <v>-3.0107091219999997</v>
      </c>
      <c r="F23" s="63">
        <v>-1088.791842004</v>
      </c>
      <c r="G23" s="14">
        <v>0.27112632296415506</v>
      </c>
      <c r="H23" s="8">
        <v>98.050032943672022</v>
      </c>
    </row>
    <row r="24" spans="3:8" x14ac:dyDescent="0.3">
      <c r="C24">
        <v>20</v>
      </c>
      <c r="D24" t="s">
        <v>19</v>
      </c>
      <c r="E24" s="14">
        <v>-2.647173633</v>
      </c>
      <c r="F24" s="63">
        <v>-1091.439015637</v>
      </c>
      <c r="G24" s="14">
        <v>0.23838850725179883</v>
      </c>
      <c r="H24" s="8">
        <v>98.288421450923806</v>
      </c>
    </row>
    <row r="25" spans="3:8" x14ac:dyDescent="0.3">
      <c r="C25">
        <v>21</v>
      </c>
      <c r="D25" t="s">
        <v>5</v>
      </c>
      <c r="E25" s="14">
        <v>-2.0433219480000009</v>
      </c>
      <c r="F25" s="63">
        <v>-1093.4823375850001</v>
      </c>
      <c r="G25" s="14">
        <v>0.18400926291583303</v>
      </c>
      <c r="H25" s="8">
        <v>98.472430713839657</v>
      </c>
    </row>
    <row r="26" spans="3:8" x14ac:dyDescent="0.3">
      <c r="C26">
        <v>22</v>
      </c>
      <c r="D26" t="s">
        <v>2</v>
      </c>
      <c r="E26" s="14">
        <v>-1.8725052889999998</v>
      </c>
      <c r="F26" s="63">
        <v>-1095.354842874</v>
      </c>
      <c r="G26" s="14">
        <v>0.16862654383570919</v>
      </c>
      <c r="H26" s="8">
        <v>98.641057257675357</v>
      </c>
    </row>
    <row r="27" spans="3:8" x14ac:dyDescent="0.3">
      <c r="C27">
        <v>23</v>
      </c>
      <c r="D27" t="s">
        <v>3</v>
      </c>
      <c r="E27" s="14">
        <v>-1.822982978</v>
      </c>
      <c r="F27" s="63">
        <v>-1097.1778258520001</v>
      </c>
      <c r="G27" s="14">
        <v>0.16416686289609125</v>
      </c>
      <c r="H27" s="8">
        <v>98.805224120571452</v>
      </c>
    </row>
    <row r="28" spans="3:8" x14ac:dyDescent="0.3">
      <c r="C28">
        <v>24</v>
      </c>
      <c r="D28" t="s">
        <v>39</v>
      </c>
      <c r="E28" s="14">
        <v>-1.4540515620000005</v>
      </c>
      <c r="F28" s="63">
        <v>-1098.631877414</v>
      </c>
      <c r="G28" s="14">
        <v>0.13094312251044038</v>
      </c>
      <c r="H28" s="8">
        <v>98.936167243081883</v>
      </c>
    </row>
    <row r="29" spans="3:8" x14ac:dyDescent="0.3">
      <c r="C29">
        <v>25</v>
      </c>
      <c r="D29" t="s">
        <v>34</v>
      </c>
      <c r="E29" s="14">
        <v>-1.4477890769999999</v>
      </c>
      <c r="F29" s="63">
        <v>-1100.0796664909999</v>
      </c>
      <c r="G29" s="14">
        <v>0.13037916084497719</v>
      </c>
      <c r="H29" s="8">
        <v>99.066546403926864</v>
      </c>
    </row>
    <row r="30" spans="3:8" x14ac:dyDescent="0.3">
      <c r="C30">
        <v>26</v>
      </c>
      <c r="D30" t="s">
        <v>15</v>
      </c>
      <c r="E30" s="14">
        <v>-1.3214883190000002</v>
      </c>
      <c r="F30" s="63">
        <v>-1101.40115481</v>
      </c>
      <c r="G30" s="14">
        <v>0.11900527558522224</v>
      </c>
      <c r="H30" s="8">
        <v>99.185551679512088</v>
      </c>
    </row>
    <row r="31" spans="3:8" x14ac:dyDescent="0.3">
      <c r="C31">
        <v>27</v>
      </c>
      <c r="D31" t="s">
        <v>8</v>
      </c>
      <c r="E31" s="14">
        <v>-1.272594797</v>
      </c>
      <c r="F31" s="63">
        <v>-1102.673749607</v>
      </c>
      <c r="G31" s="14">
        <v>0.11460221959427319</v>
      </c>
      <c r="H31" s="8">
        <v>99.300153899106363</v>
      </c>
    </row>
    <row r="32" spans="3:8" x14ac:dyDescent="0.3">
      <c r="C32">
        <v>28</v>
      </c>
      <c r="D32" t="s">
        <v>41</v>
      </c>
      <c r="E32" s="14">
        <v>-1.1868239779999998</v>
      </c>
      <c r="F32" s="63">
        <v>-1103.8605735849999</v>
      </c>
      <c r="G32" s="14">
        <v>0.10687821643396585</v>
      </c>
      <c r="H32" s="8">
        <v>99.407032115540318</v>
      </c>
    </row>
    <row r="33" spans="3:8" x14ac:dyDescent="0.3">
      <c r="C33">
        <v>29</v>
      </c>
      <c r="D33" t="s">
        <v>36</v>
      </c>
      <c r="E33" s="14">
        <v>-0.89951450499999985</v>
      </c>
      <c r="F33" s="63">
        <v>-1104.76008809</v>
      </c>
      <c r="G33" s="14">
        <v>8.1004856434474262E-2</v>
      </c>
      <c r="H33" s="8">
        <v>99.488036971974807</v>
      </c>
    </row>
    <row r="34" spans="3:8" x14ac:dyDescent="0.3">
      <c r="C34">
        <v>30</v>
      </c>
      <c r="D34" t="s">
        <v>22</v>
      </c>
      <c r="E34" s="14">
        <v>-0.76307282300000001</v>
      </c>
      <c r="F34" s="63">
        <v>-1105.5231609129999</v>
      </c>
      <c r="G34" s="14">
        <v>6.8717740661851809E-2</v>
      </c>
      <c r="H34" s="8">
        <v>99.556754712636646</v>
      </c>
    </row>
    <row r="35" spans="3:8" x14ac:dyDescent="0.3">
      <c r="C35">
        <v>31</v>
      </c>
      <c r="D35" t="s">
        <v>44</v>
      </c>
      <c r="E35" s="14">
        <v>-0.67879084399999989</v>
      </c>
      <c r="F35" s="63">
        <v>-1106.201951757</v>
      </c>
      <c r="G35" s="14">
        <v>6.1127813461168835E-2</v>
      </c>
      <c r="H35" s="8">
        <v>99.617882526097816</v>
      </c>
    </row>
    <row r="36" spans="3:8" x14ac:dyDescent="0.3">
      <c r="C36">
        <v>32</v>
      </c>
      <c r="D36" t="s">
        <v>35</v>
      </c>
      <c r="E36" s="14">
        <v>-0.621832406</v>
      </c>
      <c r="F36" s="63">
        <v>-1106.823784163</v>
      </c>
      <c r="G36" s="14">
        <v>5.5998479729166488E-2</v>
      </c>
      <c r="H36" s="8">
        <v>99.673881005826985</v>
      </c>
    </row>
    <row r="37" spans="3:8" x14ac:dyDescent="0.3">
      <c r="C37">
        <v>33</v>
      </c>
      <c r="D37" t="s">
        <v>11</v>
      </c>
      <c r="E37" s="14">
        <v>-0.60440768099999986</v>
      </c>
      <c r="F37" s="63">
        <v>-1107.4281918440001</v>
      </c>
      <c r="G37" s="14">
        <v>5.4429313985657764E-2</v>
      </c>
      <c r="H37" s="8">
        <v>99.728310319812664</v>
      </c>
    </row>
    <row r="38" spans="3:8" x14ac:dyDescent="0.3">
      <c r="C38">
        <v>34</v>
      </c>
      <c r="D38" t="s">
        <v>115</v>
      </c>
      <c r="E38" s="14">
        <v>-0.57663492000000005</v>
      </c>
      <c r="F38" s="63">
        <v>-1108.0048267640002</v>
      </c>
      <c r="G38" s="14">
        <v>5.1928266470482952E-2</v>
      </c>
      <c r="H38" s="8">
        <v>99.780238586283147</v>
      </c>
    </row>
    <row r="39" spans="3:8" x14ac:dyDescent="0.3">
      <c r="C39">
        <v>35</v>
      </c>
      <c r="D39" t="s">
        <v>112</v>
      </c>
      <c r="E39" s="14">
        <v>-0.42352879099999996</v>
      </c>
      <c r="F39" s="63">
        <v>-1108.4283555550003</v>
      </c>
      <c r="G39" s="14">
        <v>3.8140451010094008E-2</v>
      </c>
      <c r="H39" s="8">
        <v>99.818379037293255</v>
      </c>
    </row>
    <row r="40" spans="3:8" x14ac:dyDescent="0.3">
      <c r="C40">
        <v>36</v>
      </c>
      <c r="D40" t="s">
        <v>47</v>
      </c>
      <c r="E40" s="14">
        <v>-0.30080252099999993</v>
      </c>
      <c r="F40" s="63">
        <v>-1108.7291580760002</v>
      </c>
      <c r="G40" s="14">
        <v>2.7088462602093261E-2</v>
      </c>
      <c r="H40" s="8">
        <v>99.845467499895335</v>
      </c>
    </row>
    <row r="41" spans="3:8" x14ac:dyDescent="0.3">
      <c r="C41">
        <v>37</v>
      </c>
      <c r="D41" t="s">
        <v>51</v>
      </c>
      <c r="E41" s="14">
        <v>-0.23441181500000002</v>
      </c>
      <c r="F41" s="63">
        <v>-1108.9635698910001</v>
      </c>
      <c r="G41" s="14">
        <v>2.1109715646686039E-2</v>
      </c>
      <c r="H41" s="8">
        <v>99.866577215542023</v>
      </c>
    </row>
    <row r="42" spans="3:8" x14ac:dyDescent="0.3">
      <c r="C42">
        <v>38</v>
      </c>
      <c r="D42" t="s">
        <v>42</v>
      </c>
      <c r="E42" s="14">
        <v>-0.18646478999999999</v>
      </c>
      <c r="F42" s="63">
        <v>-1109.1500346810001</v>
      </c>
      <c r="G42" s="14">
        <v>1.6791895472585399E-2</v>
      </c>
      <c r="H42" s="8">
        <v>99.883369111014602</v>
      </c>
    </row>
    <row r="43" spans="3:8" x14ac:dyDescent="0.3">
      <c r="C43">
        <v>39</v>
      </c>
      <c r="D43" t="s">
        <v>6</v>
      </c>
      <c r="E43" s="14">
        <v>-0.17727527199999998</v>
      </c>
      <c r="F43" s="63">
        <v>-1109.3273099530002</v>
      </c>
      <c r="G43" s="14">
        <v>1.5964342851527865E-2</v>
      </c>
      <c r="H43" s="8">
        <v>99.899333453866134</v>
      </c>
    </row>
    <row r="44" spans="3:8" x14ac:dyDescent="0.3">
      <c r="C44">
        <v>40</v>
      </c>
      <c r="D44" t="s">
        <v>33</v>
      </c>
      <c r="E44" s="14">
        <v>-0.16349523900000004</v>
      </c>
      <c r="F44" s="63">
        <v>-1109.4908051920002</v>
      </c>
      <c r="G44" s="14">
        <v>1.4723396109010009E-2</v>
      </c>
      <c r="H44" s="8">
        <v>99.91405684997514</v>
      </c>
    </row>
    <row r="45" spans="3:8" x14ac:dyDescent="0.3">
      <c r="C45">
        <v>41</v>
      </c>
      <c r="D45" t="s">
        <v>10</v>
      </c>
      <c r="E45" s="14">
        <v>-0.12590242900000001</v>
      </c>
      <c r="F45" s="63">
        <v>-1109.6167076210002</v>
      </c>
      <c r="G45" s="14">
        <v>1.1338014150084876E-2</v>
      </c>
      <c r="H45" s="8">
        <v>99.925394864125224</v>
      </c>
    </row>
    <row r="46" spans="3:8" x14ac:dyDescent="0.3">
      <c r="C46">
        <v>42</v>
      </c>
      <c r="D46" t="s">
        <v>46</v>
      </c>
      <c r="E46" s="14">
        <v>-0.11420472799999999</v>
      </c>
      <c r="F46" s="63">
        <v>-1109.7309123490002</v>
      </c>
      <c r="G46" s="14">
        <v>1.0284589680716915E-2</v>
      </c>
      <c r="H46" s="8">
        <v>99.935679453805946</v>
      </c>
    </row>
    <row r="47" spans="3:8" x14ac:dyDescent="0.3">
      <c r="C47">
        <v>43</v>
      </c>
      <c r="D47" t="s">
        <v>116</v>
      </c>
      <c r="E47" s="14">
        <v>-0.11281710600000001</v>
      </c>
      <c r="F47" s="63">
        <v>-1109.8437294550001</v>
      </c>
      <c r="G47" s="14">
        <v>1.0159628804299124E-2</v>
      </c>
      <c r="H47" s="8">
        <v>99.945839082610249</v>
      </c>
    </row>
    <row r="48" spans="3:8" x14ac:dyDescent="0.3">
      <c r="C48">
        <v>44</v>
      </c>
      <c r="D48" t="s">
        <v>26</v>
      </c>
      <c r="E48" s="14">
        <v>-0.11140679700000003</v>
      </c>
      <c r="F48" s="63">
        <v>-1109.9551362520001</v>
      </c>
      <c r="G48" s="14">
        <v>1.0032624873358348E-2</v>
      </c>
      <c r="H48" s="8">
        <v>99.955871707483595</v>
      </c>
    </row>
    <row r="49" spans="3:9" x14ac:dyDescent="0.3">
      <c r="C49">
        <v>45</v>
      </c>
      <c r="D49" t="s">
        <v>150</v>
      </c>
      <c r="E49" s="14">
        <v>-9.5671497999999952E-2</v>
      </c>
      <c r="F49" s="63">
        <v>-1110.0508077500001</v>
      </c>
      <c r="G49" s="14">
        <v>8.615598656034E-3</v>
      </c>
      <c r="H49" s="8">
        <v>99.964487306139631</v>
      </c>
    </row>
    <row r="50" spans="3:9" x14ac:dyDescent="0.3">
      <c r="C50">
        <v>46</v>
      </c>
      <c r="D50" t="s">
        <v>9</v>
      </c>
      <c r="E50" s="14">
        <v>-8.4817849000000028E-2</v>
      </c>
      <c r="F50" s="63">
        <v>-1110.1356255990002</v>
      </c>
      <c r="G50" s="14">
        <v>7.6381844240809883E-3</v>
      </c>
      <c r="H50" s="8">
        <v>99.972125490563712</v>
      </c>
    </row>
    <row r="51" spans="3:9" x14ac:dyDescent="0.3">
      <c r="C51">
        <v>47</v>
      </c>
      <c r="D51" t="s">
        <v>43</v>
      </c>
      <c r="E51" s="14">
        <v>-6.6381599999999957E-2</v>
      </c>
      <c r="F51" s="63">
        <v>-1110.2020071990003</v>
      </c>
      <c r="G51" s="14">
        <v>5.9779269239140223E-3</v>
      </c>
      <c r="H51" s="8">
        <v>99.978103417487645</v>
      </c>
    </row>
    <row r="52" spans="3:9" x14ac:dyDescent="0.3">
      <c r="C52">
        <v>48</v>
      </c>
      <c r="D52" t="s">
        <v>38</v>
      </c>
      <c r="E52" s="14">
        <v>-5.9455009000000017E-2</v>
      </c>
      <c r="F52" s="63">
        <v>-1110.2614622080002</v>
      </c>
      <c r="G52" s="14">
        <v>5.3541598735591016E-3</v>
      </c>
      <c r="H52" s="8">
        <v>99.983457577361193</v>
      </c>
    </row>
    <row r="53" spans="3:9" x14ac:dyDescent="0.3">
      <c r="C53">
        <v>49</v>
      </c>
      <c r="D53" t="s">
        <v>48</v>
      </c>
      <c r="E53" s="14">
        <v>-5.4934501000000038E-2</v>
      </c>
      <c r="F53" s="63">
        <v>-1110.3163967090002</v>
      </c>
      <c r="G53" s="14">
        <v>4.9470701607023972E-3</v>
      </c>
      <c r="H53" s="8">
        <v>99.98840464752189</v>
      </c>
    </row>
    <row r="54" spans="3:9" x14ac:dyDescent="0.3">
      <c r="C54" s="55">
        <v>50</v>
      </c>
      <c r="D54" t="s">
        <v>37</v>
      </c>
      <c r="E54" s="14">
        <v>-3.1722929000000011E-2</v>
      </c>
      <c r="F54" s="63">
        <v>-1110.3481196380001</v>
      </c>
      <c r="G54" s="14">
        <v>2.8567758441271846E-3</v>
      </c>
      <c r="H54" s="8">
        <v>99.991261423366012</v>
      </c>
    </row>
    <row r="55" spans="3:9" x14ac:dyDescent="0.3">
      <c r="C55">
        <v>51</v>
      </c>
      <c r="D55" t="s">
        <v>40</v>
      </c>
      <c r="E55" s="14">
        <v>-2.5143647000049896E-2</v>
      </c>
      <c r="F55" s="63">
        <v>-1110.3732632850001</v>
      </c>
      <c r="G55" s="14">
        <v>2.2642853496554764E-3</v>
      </c>
      <c r="H55" s="8">
        <v>99.993525708715666</v>
      </c>
    </row>
    <row r="56" spans="3:9" x14ac:dyDescent="0.3">
      <c r="C56">
        <v>52</v>
      </c>
      <c r="D56" t="s">
        <v>49</v>
      </c>
      <c r="E56" s="14">
        <v>-2.433557300000001E-2</v>
      </c>
      <c r="F56" s="63">
        <v>-1110.397598858</v>
      </c>
      <c r="G56" s="14">
        <v>2.1915150741406548E-3</v>
      </c>
      <c r="H56" s="8">
        <v>99.995717223789811</v>
      </c>
    </row>
    <row r="57" spans="3:9" x14ac:dyDescent="0.3">
      <c r="C57">
        <v>53</v>
      </c>
      <c r="D57" t="s">
        <v>114</v>
      </c>
      <c r="E57" s="14">
        <v>-1.8668183999999997E-2</v>
      </c>
      <c r="F57" s="63">
        <v>-1110.4162670420001</v>
      </c>
      <c r="G57" s="14">
        <v>1.6811441687784117E-3</v>
      </c>
      <c r="H57" s="8">
        <v>99.997398367958596</v>
      </c>
    </row>
    <row r="58" spans="3:9" x14ac:dyDescent="0.3">
      <c r="C58">
        <v>54</v>
      </c>
      <c r="D58" t="s">
        <v>50</v>
      </c>
      <c r="E58" s="14">
        <v>-1.2836935000000011E-2</v>
      </c>
      <c r="F58" s="63">
        <v>-1110.4291039770001</v>
      </c>
      <c r="G58" s="14">
        <v>1.1560170191293124E-3</v>
      </c>
      <c r="H58" s="8">
        <v>99.998554384977709</v>
      </c>
    </row>
    <row r="59" spans="3:9" x14ac:dyDescent="0.3">
      <c r="C59">
        <v>55</v>
      </c>
      <c r="D59" t="s">
        <v>12</v>
      </c>
      <c r="E59" s="14">
        <v>-8.6611070000000012E-3</v>
      </c>
      <c r="F59" s="63">
        <v>-1110.4377650840001</v>
      </c>
      <c r="G59" s="14">
        <v>7.7996711025646033E-4</v>
      </c>
      <c r="H59" s="8">
        <v>99.999334352087971</v>
      </c>
    </row>
    <row r="60" spans="3:9" x14ac:dyDescent="0.3">
      <c r="C60">
        <v>56</v>
      </c>
      <c r="D60" t="s">
        <v>31</v>
      </c>
      <c r="E60" s="14">
        <v>-6.0659620000000011E-3</v>
      </c>
      <c r="F60" s="63">
        <v>-1110.4438310460002</v>
      </c>
      <c r="G60" s="14">
        <v>5.4626398820214312E-4</v>
      </c>
      <c r="H60" s="8">
        <v>99.999880616076183</v>
      </c>
    </row>
    <row r="61" spans="3:9" x14ac:dyDescent="0.3">
      <c r="C61">
        <v>57</v>
      </c>
      <c r="D61" t="s">
        <v>32</v>
      </c>
      <c r="E61" s="14">
        <v>-1.325693E-3</v>
      </c>
      <c r="F61" s="63">
        <v>-1110.4451567390001</v>
      </c>
      <c r="G61" s="14">
        <v>1.1938392382142578E-4</v>
      </c>
      <c r="H61" s="8">
        <v>100</v>
      </c>
    </row>
    <row r="62" spans="3:9" x14ac:dyDescent="0.3">
      <c r="C62" s="1"/>
      <c r="D62" t="s">
        <v>695</v>
      </c>
      <c r="E62" s="63">
        <v>-1110.4451567390001</v>
      </c>
      <c r="F62" s="14"/>
      <c r="G62" s="14"/>
      <c r="H62" s="8">
        <v>100</v>
      </c>
    </row>
    <row r="63" spans="3:9" x14ac:dyDescent="0.3">
      <c r="C63" s="46"/>
      <c r="D63" s="45" t="s">
        <v>329</v>
      </c>
      <c r="E63" s="64">
        <v>-1204.7194377200003</v>
      </c>
      <c r="F63" s="58"/>
      <c r="G63" s="58"/>
      <c r="H63" s="59"/>
      <c r="I63" s="45"/>
    </row>
    <row r="64" spans="3:9" x14ac:dyDescent="0.3">
      <c r="C64" s="1"/>
      <c r="D64" t="s">
        <v>712</v>
      </c>
      <c r="E64" s="3"/>
      <c r="F64" s="3"/>
      <c r="G64" s="3"/>
      <c r="H64" s="6"/>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4A0EA-305A-4BF3-B4E6-4C2D9E9B5B52}">
  <sheetPr>
    <tabColor rgb="FFFF0000"/>
  </sheetPr>
  <dimension ref="A2:S64"/>
  <sheetViews>
    <sheetView showGridLines="0" tabSelected="1" topLeftCell="A31" zoomScale="120" zoomScaleNormal="120" workbookViewId="0">
      <selection activeCell="J57" sqref="J57"/>
    </sheetView>
  </sheetViews>
  <sheetFormatPr defaultRowHeight="14.4" x14ac:dyDescent="0.3"/>
  <cols>
    <col min="1" max="1" width="15.5546875" customWidth="1"/>
    <col min="2" max="2" width="20.6640625" customWidth="1"/>
    <col min="3" max="3" width="13.5546875" style="8" customWidth="1"/>
    <col min="4" max="4" width="13" customWidth="1"/>
    <col min="5" max="5" width="14.33203125" style="12" customWidth="1"/>
    <col min="6" max="6" width="15" style="119" customWidth="1"/>
    <col min="7" max="7" width="12.33203125" style="14" customWidth="1"/>
    <col min="9" max="9" width="15.6640625" customWidth="1"/>
    <col min="10" max="10" width="12" bestFit="1" customWidth="1"/>
    <col min="11" max="11" width="9.33203125" style="12" bestFit="1" customWidth="1"/>
    <col min="12" max="12" width="9.33203125" bestFit="1" customWidth="1"/>
    <col min="13" max="13" width="9.6640625" customWidth="1"/>
  </cols>
  <sheetData>
    <row r="2" spans="1:19" x14ac:dyDescent="0.3">
      <c r="A2" s="5" t="s">
        <v>720</v>
      </c>
      <c r="C2" s="7"/>
      <c r="D2" s="5"/>
      <c r="E2" s="72"/>
      <c r="F2" s="116"/>
      <c r="G2" s="56"/>
    </row>
    <row r="3" spans="1:19" ht="72" x14ac:dyDescent="0.3">
      <c r="A3" s="74" t="s">
        <v>702</v>
      </c>
      <c r="B3" s="73" t="s">
        <v>690</v>
      </c>
      <c r="C3" s="77" t="s">
        <v>703</v>
      </c>
      <c r="D3" s="74" t="s">
        <v>713</v>
      </c>
      <c r="E3" s="75" t="s">
        <v>705</v>
      </c>
      <c r="F3" s="117" t="s">
        <v>722</v>
      </c>
      <c r="G3" s="76" t="s">
        <v>710</v>
      </c>
      <c r="J3" s="105"/>
      <c r="K3" s="106"/>
      <c r="O3" s="6"/>
      <c r="P3" s="1"/>
      <c r="Q3" s="11"/>
      <c r="R3" s="11"/>
      <c r="S3" s="3"/>
    </row>
    <row r="4" spans="1:19" x14ac:dyDescent="0.3">
      <c r="A4" s="81" t="s">
        <v>337</v>
      </c>
      <c r="B4" s="81" t="s">
        <v>44</v>
      </c>
      <c r="C4" s="83">
        <v>-678.79084399999988</v>
      </c>
      <c r="D4" s="84">
        <v>510</v>
      </c>
      <c r="E4" s="85">
        <v>47</v>
      </c>
      <c r="F4" s="85">
        <v>15</v>
      </c>
      <c r="G4" s="86">
        <v>6.1127813461168835E-2</v>
      </c>
      <c r="O4" s="8"/>
      <c r="Q4" s="43"/>
      <c r="S4" s="14"/>
    </row>
    <row r="5" spans="1:19" x14ac:dyDescent="0.3">
      <c r="A5" s="81"/>
      <c r="B5" s="81" t="s">
        <v>50</v>
      </c>
      <c r="C5" s="83">
        <v>-12.836935000000011</v>
      </c>
      <c r="D5" s="84">
        <v>540</v>
      </c>
      <c r="E5" s="85">
        <v>17</v>
      </c>
      <c r="F5" s="85">
        <v>15</v>
      </c>
      <c r="G5" s="86">
        <v>1.1560170191293124E-3</v>
      </c>
      <c r="O5" s="8"/>
      <c r="Q5" s="43"/>
      <c r="S5" s="14"/>
    </row>
    <row r="6" spans="1:19" s="111" customFormat="1" x14ac:dyDescent="0.3">
      <c r="A6" s="81"/>
      <c r="B6" s="81" t="s">
        <v>43</v>
      </c>
      <c r="C6" s="83">
        <v>-66.400000000000006</v>
      </c>
      <c r="D6" s="84">
        <v>550</v>
      </c>
      <c r="E6" s="85">
        <v>16</v>
      </c>
      <c r="F6" s="85">
        <v>15</v>
      </c>
      <c r="G6" s="86">
        <v>0.01</v>
      </c>
      <c r="K6" s="12"/>
      <c r="O6" s="8"/>
      <c r="Q6" s="43"/>
      <c r="S6" s="14"/>
    </row>
    <row r="7" spans="1:19" x14ac:dyDescent="0.3">
      <c r="A7" s="81"/>
      <c r="B7" s="81" t="s">
        <v>150</v>
      </c>
      <c r="C7" s="83">
        <v>-95.671497999999957</v>
      </c>
      <c r="D7" s="84">
        <v>640</v>
      </c>
      <c r="E7" s="85">
        <v>11</v>
      </c>
      <c r="F7" s="85">
        <v>15</v>
      </c>
      <c r="G7" s="86">
        <v>8.615598656034E-3</v>
      </c>
      <c r="O7" s="8"/>
      <c r="Q7" s="43"/>
      <c r="S7" s="14"/>
    </row>
    <row r="8" spans="1:19" x14ac:dyDescent="0.3">
      <c r="A8" s="81"/>
      <c r="B8" s="81" t="s">
        <v>12</v>
      </c>
      <c r="C8" s="83">
        <v>-8.6611070000000012</v>
      </c>
      <c r="D8" s="84">
        <v>770</v>
      </c>
      <c r="E8" s="85">
        <v>41</v>
      </c>
      <c r="F8" s="85">
        <v>41</v>
      </c>
      <c r="G8" s="86">
        <v>7.7996711025646033E-4</v>
      </c>
      <c r="O8" s="8"/>
      <c r="Q8" s="43"/>
      <c r="S8" s="14"/>
    </row>
    <row r="9" spans="1:19" x14ac:dyDescent="0.3">
      <c r="A9" s="81"/>
      <c r="B9" s="81" t="s">
        <v>40</v>
      </c>
      <c r="C9" s="83">
        <v>-25.143646999999973</v>
      </c>
      <c r="D9" s="84">
        <v>970</v>
      </c>
      <c r="E9" s="85">
        <v>13</v>
      </c>
      <c r="F9" s="85">
        <v>15</v>
      </c>
      <c r="G9" s="86">
        <v>2.2642853496554764E-3</v>
      </c>
      <c r="O9" s="8"/>
      <c r="Q9" s="43"/>
      <c r="S9" s="14"/>
    </row>
    <row r="10" spans="1:19" x14ac:dyDescent="0.3">
      <c r="A10" s="80" t="s">
        <v>716</v>
      </c>
      <c r="B10" s="80" t="s">
        <v>51</v>
      </c>
      <c r="C10" s="87">
        <v>-234.41181500000002</v>
      </c>
      <c r="D10" s="88">
        <v>1170</v>
      </c>
      <c r="E10" s="89">
        <v>50</v>
      </c>
      <c r="F10" s="89">
        <v>15</v>
      </c>
      <c r="G10" s="90">
        <v>2.1109715646686039E-2</v>
      </c>
      <c r="O10" s="8"/>
      <c r="Q10" s="43"/>
      <c r="S10" s="14"/>
    </row>
    <row r="11" spans="1:19" x14ac:dyDescent="0.3">
      <c r="A11" s="80" t="s">
        <v>149</v>
      </c>
      <c r="B11" s="80" t="s">
        <v>115</v>
      </c>
      <c r="C11" s="87">
        <v>-576.63492000000008</v>
      </c>
      <c r="D11" s="88">
        <v>1220</v>
      </c>
      <c r="E11" s="89">
        <v>44</v>
      </c>
      <c r="F11" s="89">
        <v>40</v>
      </c>
      <c r="G11" s="90">
        <v>5.1928266470482952E-2</v>
      </c>
      <c r="O11" s="8"/>
      <c r="Q11" s="43"/>
      <c r="S11" s="14"/>
    </row>
    <row r="12" spans="1:19" x14ac:dyDescent="0.3">
      <c r="A12" s="103"/>
      <c r="B12" s="80" t="s">
        <v>39</v>
      </c>
      <c r="C12" s="87">
        <v>-1454.0515620000006</v>
      </c>
      <c r="D12" s="88">
        <v>1250</v>
      </c>
      <c r="E12" s="89">
        <v>14</v>
      </c>
      <c r="F12" s="89">
        <v>15</v>
      </c>
      <c r="G12" s="90">
        <v>0.13094312251044038</v>
      </c>
      <c r="O12" s="8"/>
      <c r="Q12" s="43"/>
      <c r="S12" s="14"/>
    </row>
    <row r="13" spans="1:19" x14ac:dyDescent="0.3">
      <c r="A13" s="80"/>
      <c r="B13" s="80" t="s">
        <v>48</v>
      </c>
      <c r="C13" s="87">
        <v>-54.93450100000004</v>
      </c>
      <c r="D13" s="88">
        <v>1260</v>
      </c>
      <c r="E13" s="89">
        <v>17</v>
      </c>
      <c r="F13" s="89">
        <v>15</v>
      </c>
      <c r="G13" s="90">
        <v>4.9470701607023972E-3</v>
      </c>
      <c r="O13" s="8"/>
      <c r="Q13" s="43"/>
      <c r="S13" s="14"/>
    </row>
    <row r="14" spans="1:19" x14ac:dyDescent="0.3">
      <c r="A14" s="80"/>
      <c r="B14" s="80" t="s">
        <v>17</v>
      </c>
      <c r="C14" s="87">
        <v>-3010.7091219999998</v>
      </c>
      <c r="D14" s="88">
        <v>1430</v>
      </c>
      <c r="E14" s="89">
        <v>29</v>
      </c>
      <c r="F14" s="89">
        <v>19</v>
      </c>
      <c r="G14" s="90">
        <v>0.27112632296415506</v>
      </c>
      <c r="O14" s="8"/>
      <c r="Q14" s="43"/>
      <c r="S14" s="14"/>
    </row>
    <row r="15" spans="1:19" x14ac:dyDescent="0.3">
      <c r="A15" s="80"/>
      <c r="B15" s="80" t="s">
        <v>38</v>
      </c>
      <c r="C15" s="87">
        <v>-59.455009000000018</v>
      </c>
      <c r="D15" s="88">
        <v>1680</v>
      </c>
      <c r="E15" s="89">
        <v>11</v>
      </c>
      <c r="F15" s="89">
        <v>15</v>
      </c>
      <c r="G15" s="90">
        <v>5.3541598735591016E-3</v>
      </c>
      <c r="O15" s="8"/>
      <c r="Q15" s="43"/>
      <c r="S15" s="14"/>
    </row>
    <row r="16" spans="1:19" x14ac:dyDescent="0.3">
      <c r="A16" s="80"/>
      <c r="B16" s="80" t="s">
        <v>22</v>
      </c>
      <c r="C16" s="87">
        <v>-763.07282299999997</v>
      </c>
      <c r="D16" s="88">
        <v>2000</v>
      </c>
      <c r="E16" s="89">
        <v>48</v>
      </c>
      <c r="F16" s="89">
        <v>40</v>
      </c>
      <c r="G16" s="90">
        <v>6.8717740661851809E-2</v>
      </c>
      <c r="O16" s="8"/>
      <c r="Q16" s="43"/>
      <c r="S16" s="14"/>
    </row>
    <row r="17" spans="1:19" x14ac:dyDescent="0.3">
      <c r="A17" s="80"/>
      <c r="B17" s="80" t="s">
        <v>41</v>
      </c>
      <c r="C17" s="87">
        <v>-1186.8239779999999</v>
      </c>
      <c r="D17" s="88">
        <v>2220</v>
      </c>
      <c r="E17" s="89">
        <v>32</v>
      </c>
      <c r="F17" s="89">
        <v>15</v>
      </c>
      <c r="G17" s="90">
        <v>0.10687821643396585</v>
      </c>
      <c r="O17" s="8"/>
      <c r="Q17" s="43"/>
      <c r="S17" s="14"/>
    </row>
    <row r="18" spans="1:19" x14ac:dyDescent="0.3">
      <c r="A18" s="80"/>
      <c r="B18" s="80" t="s">
        <v>49</v>
      </c>
      <c r="C18" s="87">
        <v>-24.335573000000011</v>
      </c>
      <c r="D18" s="88">
        <v>2260</v>
      </c>
      <c r="E18" s="89">
        <v>18</v>
      </c>
      <c r="F18" s="89">
        <v>15</v>
      </c>
      <c r="G18" s="90">
        <v>2.1915150741406548E-3</v>
      </c>
      <c r="O18" s="8"/>
      <c r="Q18" s="43"/>
      <c r="S18" s="14"/>
    </row>
    <row r="19" spans="1:19" x14ac:dyDescent="0.3">
      <c r="A19" s="80"/>
      <c r="B19" s="80" t="s">
        <v>2</v>
      </c>
      <c r="C19" s="87">
        <v>-1872.5052889999997</v>
      </c>
      <c r="D19" s="88">
        <v>2510</v>
      </c>
      <c r="E19" s="89">
        <v>18</v>
      </c>
      <c r="F19" s="89">
        <f>E19</f>
        <v>18</v>
      </c>
      <c r="G19" s="90">
        <v>0.16862654383570919</v>
      </c>
      <c r="O19" s="8"/>
      <c r="Q19" s="43"/>
      <c r="S19" s="14"/>
    </row>
    <row r="20" spans="1:19" x14ac:dyDescent="0.3">
      <c r="A20" s="80"/>
      <c r="B20" s="80" t="s">
        <v>112</v>
      </c>
      <c r="C20" s="87">
        <v>-423.52879099999996</v>
      </c>
      <c r="D20" s="88">
        <v>2510</v>
      </c>
      <c r="E20" s="89">
        <v>21</v>
      </c>
      <c r="F20" s="89">
        <v>15</v>
      </c>
      <c r="G20" s="90">
        <v>3.8140451010094008E-2</v>
      </c>
      <c r="O20" s="8"/>
      <c r="Q20" s="43"/>
      <c r="S20" s="14"/>
    </row>
    <row r="21" spans="1:19" x14ac:dyDescent="0.3">
      <c r="A21" s="80"/>
      <c r="B21" s="80" t="s">
        <v>23</v>
      </c>
      <c r="C21" s="87">
        <v>-12326.679198999998</v>
      </c>
      <c r="D21" s="88">
        <v>2520</v>
      </c>
      <c r="E21" s="89">
        <v>49</v>
      </c>
      <c r="F21" s="89">
        <v>19</v>
      </c>
      <c r="G21" s="90">
        <v>1.1100664561588314</v>
      </c>
      <c r="O21" s="8"/>
      <c r="Q21" s="43"/>
      <c r="S21" s="14"/>
    </row>
    <row r="22" spans="1:19" x14ac:dyDescent="0.3">
      <c r="A22" s="80"/>
      <c r="B22" s="80" t="s">
        <v>16</v>
      </c>
      <c r="C22" s="87">
        <v>-45801.130653999971</v>
      </c>
      <c r="D22" s="88">
        <v>2650</v>
      </c>
      <c r="E22" s="89">
        <v>26</v>
      </c>
      <c r="F22" s="89">
        <v>25</v>
      </c>
      <c r="G22" s="90">
        <v>4.1245738590550767</v>
      </c>
      <c r="O22" s="8"/>
      <c r="Q22" s="43"/>
      <c r="S22" s="14"/>
    </row>
    <row r="23" spans="1:19" x14ac:dyDescent="0.3">
      <c r="A23" s="80"/>
      <c r="B23" s="80" t="s">
        <v>19</v>
      </c>
      <c r="C23" s="87">
        <v>-2647.1736329999999</v>
      </c>
      <c r="D23" s="88">
        <v>2820</v>
      </c>
      <c r="E23" s="89">
        <v>44</v>
      </c>
      <c r="F23" s="89">
        <v>20</v>
      </c>
      <c r="G23" s="90">
        <v>0.23838850725179883</v>
      </c>
      <c r="O23" s="8"/>
      <c r="Q23" s="43"/>
      <c r="S23" s="14"/>
    </row>
    <row r="24" spans="1:19" x14ac:dyDescent="0.3">
      <c r="A24" s="80"/>
      <c r="B24" s="80" t="s">
        <v>18</v>
      </c>
      <c r="C24" s="87">
        <v>-6063.4549049999987</v>
      </c>
      <c r="D24" s="88">
        <v>2820</v>
      </c>
      <c r="E24" s="89">
        <v>37</v>
      </c>
      <c r="F24" s="89">
        <v>20</v>
      </c>
      <c r="G24" s="90">
        <v>0.54603821433255695</v>
      </c>
      <c r="O24" s="8"/>
      <c r="Q24" s="43"/>
      <c r="S24" s="14"/>
    </row>
    <row r="25" spans="1:19" x14ac:dyDescent="0.3">
      <c r="A25" s="80"/>
      <c r="B25" s="80" t="s">
        <v>35</v>
      </c>
      <c r="C25" s="87">
        <v>-621.83240599999999</v>
      </c>
      <c r="D25" s="88">
        <v>3900</v>
      </c>
      <c r="E25" s="89">
        <v>28</v>
      </c>
      <c r="F25" s="89">
        <v>25</v>
      </c>
      <c r="G25" s="90">
        <v>5.5998479729166488E-2</v>
      </c>
      <c r="O25" s="8"/>
      <c r="Q25" s="43"/>
      <c r="S25" s="14"/>
    </row>
    <row r="26" spans="1:19" x14ac:dyDescent="0.3">
      <c r="A26" s="80"/>
      <c r="B26" s="80" t="s">
        <v>31</v>
      </c>
      <c r="C26" s="87">
        <v>-6.0659620000000007</v>
      </c>
      <c r="D26" s="88">
        <v>3940</v>
      </c>
      <c r="E26" s="89">
        <v>22</v>
      </c>
      <c r="F26" s="89">
        <v>15</v>
      </c>
      <c r="G26" s="90">
        <v>5.4626398820214312E-4</v>
      </c>
      <c r="K26"/>
      <c r="O26" s="8"/>
      <c r="Q26" s="43"/>
      <c r="S26" s="14"/>
    </row>
    <row r="27" spans="1:19" x14ac:dyDescent="0.3">
      <c r="A27" s="80"/>
      <c r="B27" s="80" t="s">
        <v>46</v>
      </c>
      <c r="C27" s="87">
        <v>-114.20472799999999</v>
      </c>
      <c r="D27" s="88">
        <v>4240</v>
      </c>
      <c r="E27" s="89">
        <v>21</v>
      </c>
      <c r="F27" s="89">
        <v>15</v>
      </c>
      <c r="G27" s="90">
        <v>1.0284589680716915E-2</v>
      </c>
      <c r="K27"/>
      <c r="O27" s="8"/>
      <c r="Q27" s="43"/>
      <c r="S27" s="14"/>
    </row>
    <row r="28" spans="1:19" x14ac:dyDescent="0.3">
      <c r="A28" s="80"/>
      <c r="B28" s="80" t="s">
        <v>15</v>
      </c>
      <c r="C28" s="87">
        <v>-1321.4883190000003</v>
      </c>
      <c r="D28" s="88">
        <v>4430</v>
      </c>
      <c r="E28" s="89">
        <v>20</v>
      </c>
      <c r="F28" s="89">
        <v>15</v>
      </c>
      <c r="G28" s="90">
        <v>0.11900527558522224</v>
      </c>
      <c r="K28"/>
      <c r="O28" s="8"/>
      <c r="Q28" s="43"/>
      <c r="S28" s="14"/>
    </row>
    <row r="29" spans="1:19" x14ac:dyDescent="0.3">
      <c r="A29" s="80"/>
      <c r="B29" s="80" t="s">
        <v>27</v>
      </c>
      <c r="C29" s="87">
        <v>-4916.4409149999992</v>
      </c>
      <c r="D29" s="88">
        <v>4470</v>
      </c>
      <c r="E29" s="89">
        <v>17</v>
      </c>
      <c r="F29" s="89">
        <v>19</v>
      </c>
      <c r="G29" s="90">
        <v>0.44274504554893229</v>
      </c>
      <c r="K29"/>
      <c r="O29" s="8"/>
      <c r="Q29" s="43"/>
      <c r="S29" s="14"/>
    </row>
    <row r="30" spans="1:19" x14ac:dyDescent="0.3">
      <c r="A30" s="80"/>
      <c r="B30" s="80" t="s">
        <v>21</v>
      </c>
      <c r="C30" s="87">
        <v>-123457.02833599996</v>
      </c>
      <c r="D30" s="88">
        <v>4490</v>
      </c>
      <c r="E30" s="89">
        <v>46</v>
      </c>
      <c r="F30" s="89">
        <v>20</v>
      </c>
      <c r="G30" s="90">
        <v>11.117796100669327</v>
      </c>
      <c r="K30"/>
      <c r="O30" s="8"/>
      <c r="Q30" s="43"/>
      <c r="S30" s="14"/>
    </row>
    <row r="31" spans="1:19" x14ac:dyDescent="0.3">
      <c r="A31" s="80"/>
      <c r="B31" s="80" t="s">
        <v>37</v>
      </c>
      <c r="C31" s="87">
        <v>-31.722929000000008</v>
      </c>
      <c r="D31" s="88">
        <v>4740</v>
      </c>
      <c r="E31" s="89">
        <v>13</v>
      </c>
      <c r="F31" s="89">
        <v>15</v>
      </c>
      <c r="G31" s="90">
        <v>2.8567758441271846E-3</v>
      </c>
      <c r="K31"/>
      <c r="O31" s="8"/>
      <c r="Q31" s="43"/>
      <c r="S31" s="14"/>
    </row>
    <row r="32" spans="1:19" x14ac:dyDescent="0.3">
      <c r="A32" s="80"/>
      <c r="B32" s="80" t="s">
        <v>25</v>
      </c>
      <c r="C32" s="87">
        <v>-17893.014258000003</v>
      </c>
      <c r="D32" s="88">
        <v>4910</v>
      </c>
      <c r="E32" s="89">
        <v>32</v>
      </c>
      <c r="F32" s="89">
        <v>19</v>
      </c>
      <c r="G32" s="90">
        <v>1.6113370524795394</v>
      </c>
      <c r="K32"/>
      <c r="O32" s="8"/>
      <c r="Q32" s="43"/>
      <c r="S32" s="14"/>
    </row>
    <row r="33" spans="1:19" x14ac:dyDescent="0.3">
      <c r="A33" s="80"/>
      <c r="B33" s="80" t="s">
        <v>34</v>
      </c>
      <c r="C33" s="87">
        <v>-1447.7890769999999</v>
      </c>
      <c r="D33" s="88">
        <v>5320</v>
      </c>
      <c r="E33" s="89">
        <v>30</v>
      </c>
      <c r="F33" s="89">
        <v>30</v>
      </c>
      <c r="G33" s="90">
        <v>0.13037916084497719</v>
      </c>
      <c r="K33"/>
      <c r="O33" s="8"/>
      <c r="Q33" s="43"/>
      <c r="S33" s="14"/>
    </row>
    <row r="34" spans="1:19" x14ac:dyDescent="0.3">
      <c r="A34" s="79" t="s">
        <v>704</v>
      </c>
      <c r="B34" s="79" t="s">
        <v>33</v>
      </c>
      <c r="C34" s="91">
        <v>-163.49523900000005</v>
      </c>
      <c r="D34" s="92">
        <v>5680</v>
      </c>
      <c r="E34" s="93">
        <v>32</v>
      </c>
      <c r="F34" s="93">
        <v>15</v>
      </c>
      <c r="G34" s="94">
        <v>1.4723396109010009E-2</v>
      </c>
      <c r="K34"/>
      <c r="M34">
        <v>4910</v>
      </c>
      <c r="O34" s="8"/>
      <c r="Q34" s="43"/>
      <c r="S34" s="14"/>
    </row>
    <row r="35" spans="1:19" x14ac:dyDescent="0.3">
      <c r="A35" s="79" t="s">
        <v>149</v>
      </c>
      <c r="B35" s="79" t="s">
        <v>13</v>
      </c>
      <c r="C35" s="91">
        <v>-5868.9881310000001</v>
      </c>
      <c r="D35" s="92">
        <v>6030</v>
      </c>
      <c r="E35" s="93">
        <v>39</v>
      </c>
      <c r="F35" s="93">
        <v>35</v>
      </c>
      <c r="G35" s="94">
        <v>0.52852570839565127</v>
      </c>
      <c r="K35"/>
      <c r="O35" s="8"/>
      <c r="Q35" s="43"/>
      <c r="S35" s="14"/>
    </row>
    <row r="36" spans="1:19" x14ac:dyDescent="0.3">
      <c r="A36" s="79"/>
      <c r="B36" s="79" t="s">
        <v>45</v>
      </c>
      <c r="C36" s="91">
        <v>-8864.2530829999996</v>
      </c>
      <c r="D36" s="92">
        <v>6100</v>
      </c>
      <c r="E36" s="93">
        <v>30</v>
      </c>
      <c r="F36" s="93">
        <v>30</v>
      </c>
      <c r="G36" s="94">
        <v>0.79826122246606912</v>
      </c>
      <c r="K36"/>
      <c r="O36" s="8"/>
      <c r="Q36" s="43"/>
      <c r="S36" s="14"/>
    </row>
    <row r="37" spans="1:19" x14ac:dyDescent="0.3">
      <c r="A37" s="79"/>
      <c r="B37" s="79" t="s">
        <v>36</v>
      </c>
      <c r="C37" s="91">
        <v>-899.51450499999987</v>
      </c>
      <c r="D37" s="92">
        <v>6310</v>
      </c>
      <c r="E37" s="93">
        <v>31</v>
      </c>
      <c r="F37" s="93">
        <v>30</v>
      </c>
      <c r="G37" s="94">
        <v>8.1004856434474262E-2</v>
      </c>
      <c r="K37"/>
      <c r="O37" s="8"/>
      <c r="Q37" s="43"/>
      <c r="S37" s="14"/>
    </row>
    <row r="38" spans="1:19" x14ac:dyDescent="0.3">
      <c r="A38" s="79"/>
      <c r="B38" s="79" t="s">
        <v>9</v>
      </c>
      <c r="C38" s="91">
        <v>-84.817849000000024</v>
      </c>
      <c r="D38" s="92">
        <v>6940</v>
      </c>
      <c r="E38" s="93">
        <v>31</v>
      </c>
      <c r="F38" s="93">
        <v>25</v>
      </c>
      <c r="G38" s="94">
        <v>7.6381844240809883E-3</v>
      </c>
      <c r="K38"/>
      <c r="O38" s="8"/>
      <c r="Q38" s="44"/>
      <c r="S38" s="14"/>
    </row>
    <row r="39" spans="1:19" x14ac:dyDescent="0.3">
      <c r="A39" s="79"/>
      <c r="B39" s="79" t="s">
        <v>20</v>
      </c>
      <c r="C39" s="91">
        <v>-45492.027392000004</v>
      </c>
      <c r="D39" s="92">
        <v>7120</v>
      </c>
      <c r="E39" s="93">
        <v>36</v>
      </c>
      <c r="F39" s="93">
        <v>19</v>
      </c>
      <c r="G39" s="94">
        <v>4.0967378817333602</v>
      </c>
      <c r="O39" s="8"/>
      <c r="Q39" s="44"/>
      <c r="S39" s="14"/>
    </row>
    <row r="40" spans="1:19" x14ac:dyDescent="0.3">
      <c r="A40" s="79"/>
      <c r="B40" s="79" t="s">
        <v>3</v>
      </c>
      <c r="C40" s="91">
        <v>-1822.982978</v>
      </c>
      <c r="D40" s="92">
        <v>7350</v>
      </c>
      <c r="E40" s="93">
        <v>15</v>
      </c>
      <c r="F40" s="93">
        <v>15</v>
      </c>
      <c r="G40" s="94">
        <v>0.16416686289609125</v>
      </c>
      <c r="O40" s="8"/>
      <c r="Q40" s="44"/>
      <c r="S40" s="14"/>
    </row>
    <row r="41" spans="1:19" x14ac:dyDescent="0.3">
      <c r="A41" s="79"/>
      <c r="B41" s="79" t="s">
        <v>47</v>
      </c>
      <c r="C41" s="91">
        <v>-300.80252099999996</v>
      </c>
      <c r="D41" s="92">
        <v>7750</v>
      </c>
      <c r="E41" s="93">
        <v>37</v>
      </c>
      <c r="F41" s="93">
        <v>15</v>
      </c>
      <c r="G41" s="94">
        <v>2.7088462602093261E-2</v>
      </c>
      <c r="O41" s="8"/>
      <c r="Q41" s="44"/>
      <c r="S41" s="14"/>
    </row>
    <row r="42" spans="1:19" x14ac:dyDescent="0.3">
      <c r="A42" s="79"/>
      <c r="B42" s="79" t="s">
        <v>116</v>
      </c>
      <c r="C42" s="91">
        <v>-112.81710600000001</v>
      </c>
      <c r="D42" s="92">
        <v>8360</v>
      </c>
      <c r="E42" s="93">
        <v>33</v>
      </c>
      <c r="F42" s="93">
        <v>15</v>
      </c>
      <c r="G42" s="94">
        <v>1.0159628804299124E-2</v>
      </c>
      <c r="O42" s="8"/>
      <c r="Q42" s="44"/>
      <c r="S42" s="14"/>
    </row>
    <row r="43" spans="1:19" x14ac:dyDescent="0.3">
      <c r="A43" s="79"/>
      <c r="B43" s="79" t="s">
        <v>10</v>
      </c>
      <c r="C43" s="91">
        <v>-125.90242900000001</v>
      </c>
      <c r="D43" s="92">
        <v>8630</v>
      </c>
      <c r="E43" s="93">
        <v>35</v>
      </c>
      <c r="F43" s="93">
        <v>30</v>
      </c>
      <c r="G43" s="94">
        <v>1.1338014150084876E-2</v>
      </c>
      <c r="O43" s="8"/>
      <c r="Q43" s="44"/>
      <c r="S43" s="14"/>
    </row>
    <row r="44" spans="1:19" x14ac:dyDescent="0.3">
      <c r="A44" s="79"/>
      <c r="B44" s="79" t="s">
        <v>11</v>
      </c>
      <c r="C44" s="91">
        <v>-604.40768099999991</v>
      </c>
      <c r="D44" s="92">
        <v>11570</v>
      </c>
      <c r="E44" s="93">
        <v>37</v>
      </c>
      <c r="F44" s="93">
        <v>35</v>
      </c>
      <c r="G44" s="94">
        <v>5.4429313985657764E-2</v>
      </c>
      <c r="O44" s="8"/>
      <c r="Q44" s="44"/>
      <c r="S44" s="14"/>
    </row>
    <row r="45" spans="1:19" x14ac:dyDescent="0.3">
      <c r="A45" s="79"/>
      <c r="B45" s="79" t="s">
        <v>24</v>
      </c>
      <c r="C45" s="91">
        <v>-24853.847006999997</v>
      </c>
      <c r="D45" s="92">
        <v>11670</v>
      </c>
      <c r="E45" s="93">
        <v>24</v>
      </c>
      <c r="F45" s="93">
        <v>19</v>
      </c>
      <c r="G45" s="94">
        <v>2.2381877084310307</v>
      </c>
      <c r="O45" s="8"/>
      <c r="Q45" s="44"/>
      <c r="S45" s="14"/>
    </row>
    <row r="46" spans="1:19" x14ac:dyDescent="0.3">
      <c r="A46" s="79"/>
      <c r="B46" s="79" t="s">
        <v>8</v>
      </c>
      <c r="C46" s="91">
        <v>-1272.594797</v>
      </c>
      <c r="D46" s="92">
        <v>12150</v>
      </c>
      <c r="E46" s="93">
        <v>27</v>
      </c>
      <c r="F46" s="93">
        <v>25</v>
      </c>
      <c r="G46" s="94">
        <v>0.11460221959427319</v>
      </c>
      <c r="O46" s="8"/>
      <c r="Q46" s="44"/>
      <c r="S46" s="14"/>
    </row>
    <row r="47" spans="1:19" x14ac:dyDescent="0.3">
      <c r="A47" s="79"/>
      <c r="B47" s="79" t="s">
        <v>42</v>
      </c>
      <c r="C47" s="91">
        <v>-186.46478999999999</v>
      </c>
      <c r="D47" s="92">
        <v>12850</v>
      </c>
      <c r="E47" s="93">
        <v>40</v>
      </c>
      <c r="F47" s="93">
        <v>15</v>
      </c>
      <c r="G47" s="94">
        <v>1.6791895472585399E-2</v>
      </c>
      <c r="O47" s="8"/>
      <c r="Q47" s="44"/>
      <c r="S47" s="14"/>
    </row>
    <row r="48" spans="1:19" x14ac:dyDescent="0.3">
      <c r="A48" s="79"/>
      <c r="B48" s="79" t="s">
        <v>28</v>
      </c>
      <c r="C48" s="91">
        <v>-295515.24871000007</v>
      </c>
      <c r="D48" s="92">
        <v>13660</v>
      </c>
      <c r="E48" s="93">
        <v>34</v>
      </c>
      <c r="F48" s="93" t="s">
        <v>728</v>
      </c>
      <c r="G48" s="94">
        <v>26.612322717299058</v>
      </c>
      <c r="O48" s="8"/>
      <c r="Q48" s="44"/>
      <c r="S48" s="14"/>
    </row>
    <row r="49" spans="1:19" x14ac:dyDescent="0.3">
      <c r="A49" s="79"/>
      <c r="B49" s="79" t="s">
        <v>4</v>
      </c>
      <c r="C49" s="91">
        <v>-4060.8126499999998</v>
      </c>
      <c r="D49" s="92">
        <v>20220</v>
      </c>
      <c r="E49" s="93">
        <v>38</v>
      </c>
      <c r="F49" s="93">
        <v>15</v>
      </c>
      <c r="G49" s="94">
        <v>0.36569231945909203</v>
      </c>
      <c r="O49" s="8"/>
      <c r="Q49" s="44"/>
      <c r="S49" s="14"/>
    </row>
    <row r="50" spans="1:19" x14ac:dyDescent="0.3">
      <c r="A50" s="78" t="s">
        <v>340</v>
      </c>
      <c r="B50" s="78" t="s">
        <v>32</v>
      </c>
      <c r="C50" s="95">
        <v>-1.325693</v>
      </c>
      <c r="D50" s="96">
        <v>21260</v>
      </c>
      <c r="E50" s="97">
        <v>30</v>
      </c>
      <c r="F50" s="97">
        <v>15</v>
      </c>
      <c r="G50" s="98">
        <v>1.1938392382142578E-4</v>
      </c>
      <c r="O50" s="8"/>
      <c r="Q50" s="44"/>
      <c r="S50" s="14"/>
    </row>
    <row r="51" spans="1:19" x14ac:dyDescent="0.3">
      <c r="A51" s="104"/>
      <c r="B51" s="78" t="s">
        <v>29</v>
      </c>
      <c r="C51" s="95">
        <v>-73717.632759</v>
      </c>
      <c r="D51" s="96">
        <v>23980</v>
      </c>
      <c r="E51" s="97">
        <v>32</v>
      </c>
      <c r="F51" s="97">
        <v>20</v>
      </c>
      <c r="G51" s="98">
        <v>6.6385658320563632</v>
      </c>
      <c r="O51" s="8"/>
      <c r="Q51" s="44"/>
      <c r="S51" s="14"/>
    </row>
    <row r="52" spans="1:19" x14ac:dyDescent="0.3">
      <c r="A52" s="78"/>
      <c r="B52" s="78" t="s">
        <v>117</v>
      </c>
      <c r="C52" s="95">
        <v>-65966.862267999997</v>
      </c>
      <c r="D52" s="96">
        <v>31410</v>
      </c>
      <c r="E52" s="97">
        <v>25</v>
      </c>
      <c r="F52" s="97">
        <v>15</v>
      </c>
      <c r="G52" s="98">
        <v>5.9405781427083033</v>
      </c>
      <c r="O52" s="8"/>
      <c r="Q52" s="44"/>
      <c r="S52" s="14"/>
    </row>
    <row r="53" spans="1:19" x14ac:dyDescent="0.3">
      <c r="A53" s="78"/>
      <c r="B53" s="78" t="s">
        <v>30</v>
      </c>
      <c r="C53" s="95">
        <v>-69392.117327999993</v>
      </c>
      <c r="D53" s="96">
        <v>36030</v>
      </c>
      <c r="E53" s="97">
        <v>24</v>
      </c>
      <c r="F53" s="97">
        <v>15</v>
      </c>
      <c r="G53" s="98">
        <v>6.2490359750661666</v>
      </c>
      <c r="O53" s="8"/>
      <c r="Q53" s="44"/>
      <c r="S53" s="14"/>
    </row>
    <row r="54" spans="1:19" x14ac:dyDescent="0.3">
      <c r="A54" s="78"/>
      <c r="B54" s="78" t="s">
        <v>172</v>
      </c>
      <c r="C54" s="95">
        <v>-111.40679700000003</v>
      </c>
      <c r="D54" s="96">
        <v>36150</v>
      </c>
      <c r="E54" s="97">
        <v>24</v>
      </c>
      <c r="F54" s="97">
        <v>25</v>
      </c>
      <c r="G54" s="98">
        <v>1.0032624873358348E-2</v>
      </c>
      <c r="O54" s="8"/>
      <c r="Q54" s="44"/>
      <c r="S54" s="14"/>
    </row>
    <row r="55" spans="1:19" x14ac:dyDescent="0.3">
      <c r="A55" s="78"/>
      <c r="B55" s="78" t="s">
        <v>14</v>
      </c>
      <c r="C55" s="95">
        <v>-7434.9842500000013</v>
      </c>
      <c r="D55" s="96">
        <v>52940</v>
      </c>
      <c r="E55" s="97">
        <v>17</v>
      </c>
      <c r="F55" s="97">
        <v>15</v>
      </c>
      <c r="G55" s="98">
        <v>0.66954988320486009</v>
      </c>
      <c r="O55" s="8"/>
      <c r="Q55" s="44"/>
      <c r="S55" s="14"/>
    </row>
    <row r="56" spans="1:19" x14ac:dyDescent="0.3">
      <c r="A56" s="78"/>
      <c r="B56" s="78" t="s">
        <v>0</v>
      </c>
      <c r="C56" s="95">
        <v>-235873.88701900007</v>
      </c>
      <c r="D56" s="96">
        <v>89450</v>
      </c>
      <c r="E56" s="97">
        <v>20</v>
      </c>
      <c r="F56" s="97">
        <v>15</v>
      </c>
      <c r="G56" s="98">
        <v>21.241381043227879</v>
      </c>
      <c r="O56" s="8"/>
      <c r="Q56" s="43"/>
      <c r="S56" s="14"/>
    </row>
    <row r="57" spans="1:19" x14ac:dyDescent="0.3">
      <c r="A57" s="78"/>
      <c r="B57" s="78" t="s">
        <v>114</v>
      </c>
      <c r="C57" s="95">
        <v>-18.668183999999997</v>
      </c>
      <c r="D57" s="96">
        <v>95510</v>
      </c>
      <c r="E57" s="97">
        <v>41</v>
      </c>
      <c r="F57" s="97">
        <v>10</v>
      </c>
      <c r="G57" s="98">
        <v>1.6811441687784117E-3</v>
      </c>
      <c r="O57" s="8"/>
      <c r="Q57" s="43"/>
      <c r="S57" s="14"/>
    </row>
    <row r="58" spans="1:19" x14ac:dyDescent="0.3">
      <c r="A58" s="78"/>
      <c r="B58" s="78" t="s">
        <v>7</v>
      </c>
      <c r="C58" s="95">
        <v>-38282.724018000008</v>
      </c>
      <c r="D58" s="96">
        <v>95900</v>
      </c>
      <c r="E58" s="97">
        <v>31</v>
      </c>
      <c r="F58" s="97">
        <v>39</v>
      </c>
      <c r="G58" s="98">
        <v>3.4475114584157724</v>
      </c>
      <c r="O58" s="8"/>
      <c r="Q58" s="43"/>
      <c r="S58" s="14"/>
    </row>
    <row r="59" spans="1:19" x14ac:dyDescent="0.3">
      <c r="A59" s="78"/>
      <c r="B59" s="78" t="s">
        <v>5</v>
      </c>
      <c r="C59" s="95">
        <v>-2043.3219480000007</v>
      </c>
      <c r="D59" s="96">
        <v>98280</v>
      </c>
      <c r="E59" s="97">
        <v>15</v>
      </c>
      <c r="F59" s="97">
        <v>15</v>
      </c>
      <c r="G59" s="98">
        <v>0.18400926291583303</v>
      </c>
      <c r="O59" s="8"/>
      <c r="Q59" s="43"/>
      <c r="S59" s="14"/>
    </row>
    <row r="60" spans="1:19" x14ac:dyDescent="0.3">
      <c r="A60" s="82"/>
      <c r="B60" s="82" t="s">
        <v>6</v>
      </c>
      <c r="C60" s="99">
        <v>-177.27527199999997</v>
      </c>
      <c r="D60" s="100">
        <v>136540</v>
      </c>
      <c r="E60" s="101">
        <v>37</v>
      </c>
      <c r="F60" s="101">
        <v>15</v>
      </c>
      <c r="G60" s="102">
        <v>1.5964342851527865E-2</v>
      </c>
      <c r="O60" s="8"/>
      <c r="Q60" s="43"/>
      <c r="S60" s="14"/>
    </row>
    <row r="61" spans="1:19" x14ac:dyDescent="0.3">
      <c r="A61" t="s">
        <v>726</v>
      </c>
      <c r="F61" s="118"/>
      <c r="G61" s="112"/>
    </row>
    <row r="62" spans="1:19" x14ac:dyDescent="0.3">
      <c r="A62" s="2" t="s">
        <v>721</v>
      </c>
    </row>
    <row r="64" spans="1:19" x14ac:dyDescent="0.3">
      <c r="B64" s="1"/>
      <c r="C64"/>
      <c r="E64"/>
      <c r="F64" s="120"/>
      <c r="G64"/>
      <c r="K64"/>
    </row>
  </sheetData>
  <sortState xmlns:xlrd2="http://schemas.microsoft.com/office/spreadsheetml/2017/richdata2" ref="B4:H60">
    <sortCondition ref="D4:D60"/>
  </sortState>
  <hyperlinks>
    <hyperlink ref="A62" r:id="rId1" xr:uid="{B9C14152-4D97-452D-BD43-CFDAA2B29859}"/>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C3ECB-7BE3-43D1-8F7B-C723278FD0D8}">
  <sheetPr>
    <tabColor theme="6" tint="0.39997558519241921"/>
  </sheetPr>
  <dimension ref="A3:R75"/>
  <sheetViews>
    <sheetView showGridLines="0" workbookViewId="0">
      <selection activeCell="G25" sqref="G25"/>
    </sheetView>
  </sheetViews>
  <sheetFormatPr defaultColWidth="8.88671875" defaultRowHeight="14.4" x14ac:dyDescent="0.3"/>
  <cols>
    <col min="6" max="6" width="8.88671875" customWidth="1"/>
    <col min="7" max="7" width="27.33203125" style="1" customWidth="1"/>
    <col min="8" max="8" width="15.6640625" style="1" customWidth="1"/>
    <col min="9" max="9" width="15.6640625" style="3" customWidth="1"/>
    <col min="10" max="10" width="18.6640625" style="3" customWidth="1"/>
    <col min="11" max="11" width="15.6640625" style="3" customWidth="1"/>
    <col min="12" max="12" width="14.6640625" style="6" customWidth="1"/>
  </cols>
  <sheetData>
    <row r="3" spans="2:6" x14ac:dyDescent="0.3">
      <c r="D3" t="s">
        <v>143</v>
      </c>
    </row>
    <row r="4" spans="2:6" x14ac:dyDescent="0.3">
      <c r="D4" t="s">
        <v>140</v>
      </c>
      <c r="E4" t="s">
        <v>141</v>
      </c>
      <c r="F4" t="s">
        <v>142</v>
      </c>
    </row>
    <row r="5" spans="2:6" x14ac:dyDescent="0.3">
      <c r="B5">
        <v>1</v>
      </c>
      <c r="C5" t="s">
        <v>28</v>
      </c>
      <c r="D5">
        <v>438741.99807799998</v>
      </c>
      <c r="E5">
        <v>143226.74936799999</v>
      </c>
      <c r="F5">
        <v>-295515.24871000007</v>
      </c>
    </row>
    <row r="6" spans="2:6" x14ac:dyDescent="0.3">
      <c r="B6">
        <f>B5+1</f>
        <v>2</v>
      </c>
      <c r="C6" t="s">
        <v>0</v>
      </c>
      <c r="D6">
        <v>605663.21768000012</v>
      </c>
      <c r="E6">
        <v>369789.33066100004</v>
      </c>
      <c r="F6">
        <v>-235873.88701900007</v>
      </c>
    </row>
    <row r="7" spans="2:6" x14ac:dyDescent="0.3">
      <c r="B7">
        <f t="shared" ref="B7:B61" si="0">B6+1</f>
        <v>3</v>
      </c>
      <c r="C7" t="s">
        <v>21</v>
      </c>
      <c r="D7">
        <v>136501.14689999996</v>
      </c>
      <c r="E7">
        <v>13044.118563999997</v>
      </c>
      <c r="F7">
        <v>-123457.02833599996</v>
      </c>
    </row>
    <row r="8" spans="2:6" x14ac:dyDescent="0.3">
      <c r="B8">
        <f t="shared" si="0"/>
        <v>4</v>
      </c>
      <c r="C8" t="s">
        <v>29</v>
      </c>
      <c r="D8">
        <v>116255.001638</v>
      </c>
      <c r="E8">
        <v>42537.368879000001</v>
      </c>
      <c r="F8">
        <v>-73717.632759</v>
      </c>
    </row>
    <row r="9" spans="2:6" x14ac:dyDescent="0.3">
      <c r="B9">
        <f t="shared" si="0"/>
        <v>5</v>
      </c>
      <c r="C9" t="s">
        <v>30</v>
      </c>
      <c r="D9">
        <v>148370.51779299998</v>
      </c>
      <c r="E9">
        <v>78978.400464999984</v>
      </c>
      <c r="F9">
        <v>-69392.117327999993</v>
      </c>
    </row>
    <row r="10" spans="2:6" x14ac:dyDescent="0.3">
      <c r="B10">
        <f t="shared" si="0"/>
        <v>6</v>
      </c>
      <c r="C10" t="s">
        <v>117</v>
      </c>
      <c r="D10">
        <v>131553.15944300001</v>
      </c>
      <c r="E10">
        <v>65586.297175000014</v>
      </c>
      <c r="F10">
        <v>-65966.862267999997</v>
      </c>
    </row>
    <row r="11" spans="2:6" x14ac:dyDescent="0.3">
      <c r="B11">
        <f t="shared" si="0"/>
        <v>7</v>
      </c>
      <c r="C11" t="s">
        <v>16</v>
      </c>
      <c r="D11">
        <v>87338.082769999979</v>
      </c>
      <c r="E11">
        <v>41536.952116000008</v>
      </c>
      <c r="F11">
        <v>-45801.130653999971</v>
      </c>
    </row>
    <row r="12" spans="2:6" x14ac:dyDescent="0.3">
      <c r="B12">
        <f t="shared" si="0"/>
        <v>8</v>
      </c>
      <c r="C12" t="s">
        <v>20</v>
      </c>
      <c r="D12">
        <v>63349.646604000001</v>
      </c>
      <c r="E12">
        <v>17857.619212000001</v>
      </c>
      <c r="F12">
        <v>-45492.027392000004</v>
      </c>
    </row>
    <row r="13" spans="2:6" x14ac:dyDescent="0.3">
      <c r="B13">
        <f t="shared" si="0"/>
        <v>9</v>
      </c>
      <c r="C13" t="s">
        <v>7</v>
      </c>
      <c r="D13">
        <v>63325.522091000006</v>
      </c>
      <c r="E13">
        <v>25042.798073000002</v>
      </c>
      <c r="F13">
        <v>-38282.724018000008</v>
      </c>
    </row>
    <row r="14" spans="2:6" x14ac:dyDescent="0.3">
      <c r="B14">
        <f t="shared" si="0"/>
        <v>10</v>
      </c>
      <c r="C14" t="s">
        <v>24</v>
      </c>
      <c r="D14">
        <v>52488.424824999995</v>
      </c>
      <c r="E14">
        <v>27634.577817999998</v>
      </c>
      <c r="F14">
        <v>-24853.847006999997</v>
      </c>
    </row>
    <row r="15" spans="2:6" x14ac:dyDescent="0.3">
      <c r="B15">
        <f t="shared" si="0"/>
        <v>11</v>
      </c>
      <c r="C15" t="s">
        <v>25</v>
      </c>
      <c r="D15">
        <v>28052.104638000001</v>
      </c>
      <c r="E15">
        <v>10159.09038</v>
      </c>
      <c r="F15">
        <v>-17893.014258000003</v>
      </c>
    </row>
    <row r="16" spans="2:6" x14ac:dyDescent="0.3">
      <c r="B16">
        <f t="shared" si="0"/>
        <v>12</v>
      </c>
      <c r="C16" t="s">
        <v>23</v>
      </c>
      <c r="D16">
        <v>12645.678619999999</v>
      </c>
      <c r="E16">
        <v>318.99942099999998</v>
      </c>
      <c r="F16">
        <v>-12326.679198999998</v>
      </c>
    </row>
    <row r="17" spans="2:6" x14ac:dyDescent="0.3">
      <c r="B17">
        <f t="shared" si="0"/>
        <v>13</v>
      </c>
      <c r="C17" t="s">
        <v>45</v>
      </c>
      <c r="D17">
        <v>14688.463366</v>
      </c>
      <c r="E17">
        <v>5824.2102830000003</v>
      </c>
      <c r="F17">
        <v>-8864.2530829999996</v>
      </c>
    </row>
    <row r="18" spans="2:6" x14ac:dyDescent="0.3">
      <c r="B18">
        <f t="shared" si="0"/>
        <v>14</v>
      </c>
      <c r="C18" t="s">
        <v>14</v>
      </c>
      <c r="D18">
        <v>22206.231278000003</v>
      </c>
      <c r="E18">
        <v>14771.247028000002</v>
      </c>
      <c r="F18">
        <v>-7434.9842500000013</v>
      </c>
    </row>
    <row r="19" spans="2:6" x14ac:dyDescent="0.3">
      <c r="B19">
        <f t="shared" si="0"/>
        <v>15</v>
      </c>
      <c r="C19" t="s">
        <v>18</v>
      </c>
      <c r="D19">
        <v>8358.6995859999988</v>
      </c>
      <c r="E19">
        <v>2295.2446810000001</v>
      </c>
      <c r="F19">
        <v>-6063.4549049999987</v>
      </c>
    </row>
    <row r="20" spans="2:6" x14ac:dyDescent="0.3">
      <c r="B20">
        <f t="shared" si="0"/>
        <v>16</v>
      </c>
      <c r="C20" t="s">
        <v>13</v>
      </c>
      <c r="D20">
        <v>7540.7597809999997</v>
      </c>
      <c r="E20">
        <v>1671.7716500000001</v>
      </c>
      <c r="F20">
        <v>-5868.9881310000001</v>
      </c>
    </row>
    <row r="21" spans="2:6" x14ac:dyDescent="0.3">
      <c r="B21">
        <f t="shared" si="0"/>
        <v>17</v>
      </c>
      <c r="C21" t="s">
        <v>27</v>
      </c>
      <c r="D21">
        <v>14161.845726</v>
      </c>
      <c r="E21">
        <v>9245.4048110000003</v>
      </c>
      <c r="F21">
        <v>-4916.4409149999992</v>
      </c>
    </row>
    <row r="22" spans="2:6" x14ac:dyDescent="0.3">
      <c r="B22">
        <f t="shared" si="0"/>
        <v>18</v>
      </c>
      <c r="C22" t="s">
        <v>4</v>
      </c>
      <c r="D22">
        <v>5375.4134519999998</v>
      </c>
      <c r="E22">
        <v>1314.6008019999999</v>
      </c>
      <c r="F22">
        <v>-4060.8126499999998</v>
      </c>
    </row>
    <row r="23" spans="2:6" x14ac:dyDescent="0.3">
      <c r="B23">
        <f t="shared" si="0"/>
        <v>19</v>
      </c>
      <c r="C23" t="s">
        <v>17</v>
      </c>
      <c r="D23">
        <v>5118.6616969999995</v>
      </c>
      <c r="E23">
        <v>2107.9525749999998</v>
      </c>
      <c r="F23">
        <v>-3010.7091219999998</v>
      </c>
    </row>
    <row r="24" spans="2:6" x14ac:dyDescent="0.3">
      <c r="B24">
        <f t="shared" si="0"/>
        <v>20</v>
      </c>
      <c r="C24" t="s">
        <v>19</v>
      </c>
      <c r="D24">
        <v>3013.8447529999999</v>
      </c>
      <c r="E24">
        <v>366.67112000000003</v>
      </c>
      <c r="F24">
        <v>-2647.1736329999999</v>
      </c>
    </row>
    <row r="25" spans="2:6" x14ac:dyDescent="0.3">
      <c r="B25">
        <f t="shared" si="0"/>
        <v>21</v>
      </c>
      <c r="C25" t="s">
        <v>5</v>
      </c>
      <c r="D25">
        <v>6600.8487540000006</v>
      </c>
      <c r="E25">
        <v>4557.5268059999999</v>
      </c>
      <c r="F25">
        <v>-2043.3219480000007</v>
      </c>
    </row>
    <row r="26" spans="2:6" x14ac:dyDescent="0.3">
      <c r="B26">
        <f t="shared" si="0"/>
        <v>22</v>
      </c>
      <c r="C26" t="s">
        <v>2</v>
      </c>
      <c r="D26">
        <v>4620.5998639999998</v>
      </c>
      <c r="E26">
        <v>2748.0945750000001</v>
      </c>
      <c r="F26">
        <v>-1872.5052889999997</v>
      </c>
    </row>
    <row r="27" spans="2:6" x14ac:dyDescent="0.3">
      <c r="B27">
        <f t="shared" si="0"/>
        <v>23</v>
      </c>
      <c r="C27" t="s">
        <v>3</v>
      </c>
      <c r="D27">
        <v>6021.4721879999997</v>
      </c>
      <c r="E27">
        <v>4198.4892099999997</v>
      </c>
      <c r="F27">
        <v>-1822.982978</v>
      </c>
    </row>
    <row r="28" spans="2:6" x14ac:dyDescent="0.3">
      <c r="B28">
        <f t="shared" si="0"/>
        <v>24</v>
      </c>
      <c r="C28" t="s">
        <v>39</v>
      </c>
      <c r="D28">
        <v>5743.8462510000008</v>
      </c>
      <c r="E28">
        <v>4289.7946890000003</v>
      </c>
      <c r="F28">
        <v>-1454.0515620000006</v>
      </c>
    </row>
    <row r="29" spans="2:6" x14ac:dyDescent="0.3">
      <c r="B29">
        <f t="shared" si="0"/>
        <v>25</v>
      </c>
      <c r="C29" t="s">
        <v>34</v>
      </c>
      <c r="D29">
        <v>2461.6118259999998</v>
      </c>
      <c r="E29">
        <v>1013.8227489999999</v>
      </c>
      <c r="F29">
        <v>-1447.7890769999999</v>
      </c>
    </row>
    <row r="30" spans="2:6" x14ac:dyDescent="0.3">
      <c r="B30">
        <f t="shared" si="0"/>
        <v>26</v>
      </c>
      <c r="C30" t="s">
        <v>15</v>
      </c>
      <c r="D30">
        <v>3355.4167080000007</v>
      </c>
      <c r="E30">
        <v>2033.9283890000004</v>
      </c>
      <c r="F30">
        <v>-1321.4883190000003</v>
      </c>
    </row>
    <row r="31" spans="2:6" x14ac:dyDescent="0.3">
      <c r="B31">
        <f t="shared" si="0"/>
        <v>27</v>
      </c>
      <c r="C31" t="s">
        <v>8</v>
      </c>
      <c r="D31">
        <v>2348.9723349999999</v>
      </c>
      <c r="E31">
        <v>1076.377538</v>
      </c>
      <c r="F31">
        <v>-1272.594797</v>
      </c>
    </row>
    <row r="32" spans="2:6" x14ac:dyDescent="0.3">
      <c r="B32">
        <f t="shared" si="0"/>
        <v>28</v>
      </c>
      <c r="C32" t="s">
        <v>41</v>
      </c>
      <c r="D32">
        <v>1869.2391659999998</v>
      </c>
      <c r="E32">
        <v>682.41518800000006</v>
      </c>
      <c r="F32">
        <v>-1186.8239779999999</v>
      </c>
    </row>
    <row r="33" spans="2:6" x14ac:dyDescent="0.3">
      <c r="B33">
        <f t="shared" si="0"/>
        <v>29</v>
      </c>
      <c r="C33" t="s">
        <v>36</v>
      </c>
      <c r="D33">
        <v>1465.240472</v>
      </c>
      <c r="E33">
        <v>565.72596700000008</v>
      </c>
      <c r="F33">
        <v>-899.51450499999987</v>
      </c>
    </row>
    <row r="34" spans="2:6" x14ac:dyDescent="0.3">
      <c r="B34">
        <f t="shared" si="0"/>
        <v>30</v>
      </c>
      <c r="C34" t="s">
        <v>22</v>
      </c>
      <c r="D34">
        <v>802.83780200000001</v>
      </c>
      <c r="E34">
        <v>39.764978999999997</v>
      </c>
      <c r="F34">
        <v>-763.07282299999997</v>
      </c>
    </row>
    <row r="35" spans="2:6" x14ac:dyDescent="0.3">
      <c r="B35">
        <f t="shared" si="0"/>
        <v>31</v>
      </c>
      <c r="C35" t="s">
        <v>44</v>
      </c>
      <c r="D35">
        <v>731.74457899999993</v>
      </c>
      <c r="E35">
        <v>52.953735000000002</v>
      </c>
      <c r="F35">
        <v>-678.79084399999988</v>
      </c>
    </row>
    <row r="36" spans="2:6" x14ac:dyDescent="0.3">
      <c r="B36">
        <f t="shared" si="0"/>
        <v>32</v>
      </c>
      <c r="C36" t="s">
        <v>35</v>
      </c>
      <c r="D36">
        <v>1122.719556</v>
      </c>
      <c r="E36">
        <v>500.88714999999996</v>
      </c>
      <c r="F36">
        <v>-621.83240599999999</v>
      </c>
    </row>
    <row r="37" spans="2:6" x14ac:dyDescent="0.3">
      <c r="B37">
        <f t="shared" si="0"/>
        <v>33</v>
      </c>
      <c r="C37" t="s">
        <v>11</v>
      </c>
      <c r="D37">
        <v>814.21536999999989</v>
      </c>
      <c r="E37">
        <v>209.80768899999998</v>
      </c>
      <c r="F37">
        <v>-604.40768099999991</v>
      </c>
    </row>
    <row r="38" spans="2:6" x14ac:dyDescent="0.3">
      <c r="B38">
        <f t="shared" si="0"/>
        <v>34</v>
      </c>
      <c r="C38" t="s">
        <v>115</v>
      </c>
      <c r="D38">
        <v>652.37489600000004</v>
      </c>
      <c r="E38">
        <v>75.739975999999999</v>
      </c>
      <c r="F38">
        <v>-576.63492000000008</v>
      </c>
    </row>
    <row r="39" spans="2:6" x14ac:dyDescent="0.3">
      <c r="B39">
        <f t="shared" si="0"/>
        <v>35</v>
      </c>
      <c r="C39" t="s">
        <v>112</v>
      </c>
      <c r="D39">
        <v>1014.71287</v>
      </c>
      <c r="E39">
        <v>591.184079</v>
      </c>
      <c r="F39">
        <v>-423.52879099999996</v>
      </c>
    </row>
    <row r="40" spans="2:6" x14ac:dyDescent="0.3">
      <c r="B40">
        <f t="shared" si="0"/>
        <v>36</v>
      </c>
      <c r="C40" t="s">
        <v>47</v>
      </c>
      <c r="D40">
        <v>405.12367399999999</v>
      </c>
      <c r="E40">
        <v>104.32115300000001</v>
      </c>
      <c r="F40">
        <v>-300.80252099999996</v>
      </c>
    </row>
    <row r="41" spans="2:6" x14ac:dyDescent="0.3">
      <c r="B41">
        <f t="shared" si="0"/>
        <v>37</v>
      </c>
      <c r="C41" t="s">
        <v>51</v>
      </c>
      <c r="D41">
        <v>237.20632800000001</v>
      </c>
      <c r="E41">
        <v>2.7945130000000002</v>
      </c>
      <c r="F41">
        <v>-234.41181500000002</v>
      </c>
    </row>
    <row r="42" spans="2:6" x14ac:dyDescent="0.3">
      <c r="B42">
        <f t="shared" si="0"/>
        <v>38</v>
      </c>
      <c r="C42" t="s">
        <v>42</v>
      </c>
      <c r="D42">
        <v>234.45110099999999</v>
      </c>
      <c r="E42">
        <v>47.986311000000001</v>
      </c>
      <c r="F42">
        <v>-186.46478999999999</v>
      </c>
    </row>
    <row r="43" spans="2:6" x14ac:dyDescent="0.3">
      <c r="B43">
        <f t="shared" si="0"/>
        <v>39</v>
      </c>
      <c r="C43" t="s">
        <v>6</v>
      </c>
      <c r="D43">
        <v>243.31616199999996</v>
      </c>
      <c r="E43">
        <v>66.04088999999999</v>
      </c>
      <c r="F43">
        <v>-177.27527199999997</v>
      </c>
    </row>
    <row r="44" spans="2:6" x14ac:dyDescent="0.3">
      <c r="B44">
        <f t="shared" si="0"/>
        <v>40</v>
      </c>
      <c r="C44" t="s">
        <v>33</v>
      </c>
      <c r="D44">
        <v>258.45619000000005</v>
      </c>
      <c r="E44">
        <v>94.960950999999994</v>
      </c>
      <c r="F44">
        <v>-163.49523900000005</v>
      </c>
    </row>
    <row r="45" spans="2:6" x14ac:dyDescent="0.3">
      <c r="B45">
        <f t="shared" si="0"/>
        <v>41</v>
      </c>
      <c r="C45" t="s">
        <v>10</v>
      </c>
      <c r="D45">
        <v>178.94127900000001</v>
      </c>
      <c r="E45">
        <v>53.038849999999996</v>
      </c>
      <c r="F45">
        <v>-125.90242900000001</v>
      </c>
    </row>
    <row r="46" spans="2:6" x14ac:dyDescent="0.3">
      <c r="B46">
        <f t="shared" si="0"/>
        <v>42</v>
      </c>
      <c r="C46" t="s">
        <v>46</v>
      </c>
      <c r="D46">
        <v>274.59177599999998</v>
      </c>
      <c r="E46">
        <v>160.38704799999999</v>
      </c>
      <c r="F46">
        <v>-114.20472799999999</v>
      </c>
    </row>
    <row r="47" spans="2:6" x14ac:dyDescent="0.3">
      <c r="B47">
        <f t="shared" si="0"/>
        <v>43</v>
      </c>
      <c r="C47" t="s">
        <v>116</v>
      </c>
      <c r="D47">
        <v>173.45172500000001</v>
      </c>
      <c r="E47">
        <v>60.634619000000001</v>
      </c>
      <c r="F47">
        <v>-112.81710600000001</v>
      </c>
    </row>
    <row r="48" spans="2:6" x14ac:dyDescent="0.3">
      <c r="B48">
        <f t="shared" si="0"/>
        <v>44</v>
      </c>
      <c r="C48" t="s">
        <v>26</v>
      </c>
      <c r="D48">
        <v>238.61977600000003</v>
      </c>
      <c r="E48">
        <v>127.212979</v>
      </c>
      <c r="F48">
        <v>-111.40679700000003</v>
      </c>
    </row>
    <row r="49" spans="2:6" x14ac:dyDescent="0.3">
      <c r="B49">
        <f t="shared" si="0"/>
        <v>45</v>
      </c>
      <c r="C49" t="s">
        <v>113</v>
      </c>
      <c r="D49">
        <v>323.17906999999997</v>
      </c>
      <c r="E49">
        <v>227.50757200000001</v>
      </c>
      <c r="F49">
        <v>-95.671497999999957</v>
      </c>
    </row>
    <row r="50" spans="2:6" x14ac:dyDescent="0.3">
      <c r="B50">
        <f t="shared" si="0"/>
        <v>46</v>
      </c>
      <c r="C50" t="s">
        <v>9</v>
      </c>
      <c r="D50">
        <v>136.23407600000002</v>
      </c>
      <c r="E50">
        <v>51.416226999999999</v>
      </c>
      <c r="F50">
        <v>-84.817849000000024</v>
      </c>
    </row>
    <row r="51" spans="2:6" x14ac:dyDescent="0.3">
      <c r="B51">
        <f t="shared" si="0"/>
        <v>47</v>
      </c>
      <c r="C51" t="s">
        <v>43</v>
      </c>
      <c r="D51">
        <v>215.99391399999996</v>
      </c>
      <c r="E51">
        <v>149.612314</v>
      </c>
      <c r="F51">
        <v>-66.381599999999963</v>
      </c>
    </row>
    <row r="52" spans="2:6" x14ac:dyDescent="0.3">
      <c r="B52">
        <f t="shared" si="0"/>
        <v>48</v>
      </c>
      <c r="C52" t="s">
        <v>38</v>
      </c>
      <c r="D52">
        <v>247.11446599999999</v>
      </c>
      <c r="E52">
        <v>187.65945699999997</v>
      </c>
      <c r="F52">
        <v>-59.455009000000018</v>
      </c>
    </row>
    <row r="53" spans="2:6" x14ac:dyDescent="0.3">
      <c r="B53">
        <f t="shared" si="0"/>
        <v>49</v>
      </c>
      <c r="C53" t="s">
        <v>48</v>
      </c>
      <c r="D53">
        <v>168.54265200000003</v>
      </c>
      <c r="E53">
        <v>113.60815099999999</v>
      </c>
      <c r="F53">
        <v>-54.93450100000004</v>
      </c>
    </row>
    <row r="54" spans="2:6" x14ac:dyDescent="0.3">
      <c r="B54">
        <f t="shared" si="0"/>
        <v>50</v>
      </c>
      <c r="C54" t="s">
        <v>37</v>
      </c>
      <c r="D54">
        <v>127.640788</v>
      </c>
      <c r="E54">
        <v>95.917858999999993</v>
      </c>
      <c r="F54">
        <v>-31.722929000000008</v>
      </c>
    </row>
    <row r="55" spans="2:6" x14ac:dyDescent="0.3">
      <c r="B55">
        <f t="shared" si="0"/>
        <v>51</v>
      </c>
      <c r="C55" t="s">
        <v>40</v>
      </c>
      <c r="D55">
        <v>80.814037999999982</v>
      </c>
      <c r="E55">
        <v>55.670391000000009</v>
      </c>
      <c r="F55">
        <v>-25.143646999999973</v>
      </c>
    </row>
    <row r="56" spans="2:6" x14ac:dyDescent="0.3">
      <c r="B56">
        <f t="shared" si="0"/>
        <v>52</v>
      </c>
      <c r="C56" t="s">
        <v>49</v>
      </c>
      <c r="D56">
        <v>66.861338000000003</v>
      </c>
      <c r="E56">
        <v>42.525764999999993</v>
      </c>
      <c r="F56">
        <v>-24.335573000000011</v>
      </c>
    </row>
    <row r="57" spans="2:6" x14ac:dyDescent="0.3">
      <c r="B57">
        <f t="shared" si="0"/>
        <v>53</v>
      </c>
      <c r="C57" t="s">
        <v>114</v>
      </c>
      <c r="D57">
        <v>22.756660999999998</v>
      </c>
      <c r="E57">
        <v>4.0884770000000001</v>
      </c>
      <c r="F57">
        <v>-18.668183999999997</v>
      </c>
    </row>
    <row r="58" spans="2:6" x14ac:dyDescent="0.3">
      <c r="B58">
        <f t="shared" si="0"/>
        <v>54</v>
      </c>
      <c r="C58" t="s">
        <v>50</v>
      </c>
      <c r="D58">
        <v>39.736916000000008</v>
      </c>
      <c r="E58">
        <v>26.899980999999997</v>
      </c>
      <c r="F58">
        <v>-12.836935000000011</v>
      </c>
    </row>
    <row r="59" spans="2:6" x14ac:dyDescent="0.3">
      <c r="B59">
        <f t="shared" si="0"/>
        <v>55</v>
      </c>
      <c r="C59" t="s">
        <v>12</v>
      </c>
      <c r="D59">
        <v>10.675050000000001</v>
      </c>
      <c r="E59">
        <v>2.0139429999999998</v>
      </c>
      <c r="F59">
        <v>-8.6611070000000012</v>
      </c>
    </row>
    <row r="60" spans="2:6" x14ac:dyDescent="0.3">
      <c r="B60">
        <f t="shared" si="0"/>
        <v>56</v>
      </c>
      <c r="C60" t="s">
        <v>31</v>
      </c>
      <c r="D60">
        <v>13.667021</v>
      </c>
      <c r="E60">
        <v>7.6010589999999993</v>
      </c>
      <c r="F60">
        <v>-6.0659620000000007</v>
      </c>
    </row>
    <row r="61" spans="2:6" x14ac:dyDescent="0.3">
      <c r="B61">
        <f t="shared" si="0"/>
        <v>57</v>
      </c>
      <c r="C61" t="s">
        <v>32</v>
      </c>
      <c r="D61">
        <v>2.2395160000000001</v>
      </c>
      <c r="E61">
        <v>0.91382300000000005</v>
      </c>
      <c r="F61">
        <v>-1.325693</v>
      </c>
    </row>
    <row r="62" spans="2:6" x14ac:dyDescent="0.3">
      <c r="C62" t="s">
        <v>144</v>
      </c>
      <c r="D62">
        <v>2008073.8868730001</v>
      </c>
      <c r="E62">
        <v>897628.73013399984</v>
      </c>
      <c r="F62">
        <v>-1110445.1567390002</v>
      </c>
    </row>
    <row r="63" spans="2:6" x14ac:dyDescent="0.3">
      <c r="D63">
        <v>3266410.1953210002</v>
      </c>
      <c r="E63">
        <v>2061690.7576009999</v>
      </c>
      <c r="F63">
        <v>-1204719.4377200003</v>
      </c>
    </row>
    <row r="74" spans="1:18" x14ac:dyDescent="0.3">
      <c r="N74" s="2" t="s">
        <v>157</v>
      </c>
      <c r="O74" s="1"/>
      <c r="P74" s="1"/>
      <c r="Q74" s="1"/>
      <c r="R74" s="3"/>
    </row>
    <row r="75" spans="1:18" x14ac:dyDescent="0.3">
      <c r="A75" s="1"/>
      <c r="B75" s="1"/>
      <c r="C75" s="1"/>
      <c r="D75" s="1"/>
      <c r="E75" s="1"/>
      <c r="F75" s="1"/>
    </row>
  </sheetData>
  <hyperlinks>
    <hyperlink ref="N74" r:id="rId1" xr:uid="{190D8904-4D25-484A-8F50-110F0D79286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2B516-9CB3-4C2F-8DEC-1A005F85DD07}">
  <dimension ref="A1:K483"/>
  <sheetViews>
    <sheetView topLeftCell="B1" workbookViewId="0">
      <selection activeCell="H4" sqref="H4"/>
    </sheetView>
  </sheetViews>
  <sheetFormatPr defaultRowHeight="14.4" x14ac:dyDescent="0.3"/>
  <cols>
    <col min="1" max="1" width="5" customWidth="1"/>
    <col min="2" max="2" width="9" customWidth="1"/>
    <col min="3" max="3" width="31" customWidth="1"/>
    <col min="4" max="5" width="13" customWidth="1"/>
  </cols>
  <sheetData>
    <row r="1" spans="1:11" x14ac:dyDescent="0.3">
      <c r="B1" t="s">
        <v>165</v>
      </c>
      <c r="C1" t="s">
        <v>374</v>
      </c>
      <c r="F1" t="s">
        <v>157</v>
      </c>
      <c r="K1" t="s">
        <v>686</v>
      </c>
    </row>
    <row r="2" spans="1:11" x14ac:dyDescent="0.3">
      <c r="D2" t="s">
        <v>375</v>
      </c>
      <c r="E2" t="s">
        <v>141</v>
      </c>
      <c r="F2" t="s">
        <v>687</v>
      </c>
    </row>
    <row r="3" spans="1:11" x14ac:dyDescent="0.3">
      <c r="A3" t="s">
        <v>1</v>
      </c>
      <c r="B3" t="s">
        <v>376</v>
      </c>
      <c r="C3" t="s">
        <v>244</v>
      </c>
      <c r="D3">
        <v>32.585481000000001</v>
      </c>
      <c r="E3">
        <v>48.326853</v>
      </c>
      <c r="F3">
        <f t="shared" ref="F3:F66" si="0">E3 -D3</f>
        <v>15.741371999999998</v>
      </c>
    </row>
    <row r="4" spans="1:11" x14ac:dyDescent="0.3">
      <c r="A4" t="s">
        <v>1</v>
      </c>
      <c r="B4" t="s">
        <v>377</v>
      </c>
      <c r="C4" t="s">
        <v>175</v>
      </c>
      <c r="D4">
        <v>411886.68336799997</v>
      </c>
      <c r="E4">
        <v>349908.153123</v>
      </c>
      <c r="F4">
        <f t="shared" si="0"/>
        <v>-61978.530244999973</v>
      </c>
    </row>
    <row r="5" spans="1:11" x14ac:dyDescent="0.3">
      <c r="A5" t="s">
        <v>1</v>
      </c>
      <c r="B5" t="s">
        <v>378</v>
      </c>
      <c r="C5" t="s">
        <v>379</v>
      </c>
      <c r="D5">
        <v>3.4357229999999999</v>
      </c>
      <c r="E5">
        <v>5.1169000000000006E-2</v>
      </c>
      <c r="F5">
        <f t="shared" si="0"/>
        <v>-3.3845540000000001</v>
      </c>
    </row>
    <row r="6" spans="1:11" x14ac:dyDescent="0.3">
      <c r="A6" t="s">
        <v>1</v>
      </c>
      <c r="B6" t="s">
        <v>380</v>
      </c>
      <c r="C6" t="s">
        <v>173</v>
      </c>
      <c r="D6">
        <v>505523.17452499998</v>
      </c>
      <c r="E6">
        <v>334031.93034999998</v>
      </c>
      <c r="F6">
        <f t="shared" si="0"/>
        <v>-171491.244175</v>
      </c>
    </row>
    <row r="7" spans="1:11" x14ac:dyDescent="0.3">
      <c r="A7" t="s">
        <v>1</v>
      </c>
      <c r="B7" t="s">
        <v>381</v>
      </c>
      <c r="C7" t="s">
        <v>247</v>
      </c>
      <c r="D7">
        <v>5017.5199080000002</v>
      </c>
      <c r="E7">
        <v>9708.1395580000008</v>
      </c>
      <c r="F7">
        <f t="shared" si="0"/>
        <v>4690.6196500000005</v>
      </c>
    </row>
    <row r="8" spans="1:11" x14ac:dyDescent="0.3">
      <c r="A8" t="s">
        <v>1</v>
      </c>
      <c r="B8" t="s">
        <v>382</v>
      </c>
      <c r="C8" t="s">
        <v>206</v>
      </c>
      <c r="D8">
        <v>81.128497999999993</v>
      </c>
      <c r="E8">
        <v>598.66303800000014</v>
      </c>
      <c r="F8">
        <f t="shared" si="0"/>
        <v>517.53454000000011</v>
      </c>
    </row>
    <row r="9" spans="1:11" x14ac:dyDescent="0.3">
      <c r="A9" t="s">
        <v>1</v>
      </c>
      <c r="B9" t="s">
        <v>383</v>
      </c>
      <c r="C9" t="s">
        <v>233</v>
      </c>
      <c r="D9">
        <v>2310.5942959999998</v>
      </c>
      <c r="E9">
        <v>4542.9036859999997</v>
      </c>
      <c r="F9">
        <f t="shared" si="0"/>
        <v>2232.3093899999999</v>
      </c>
    </row>
    <row r="10" spans="1:11" x14ac:dyDescent="0.3">
      <c r="A10" t="s">
        <v>1</v>
      </c>
      <c r="B10" t="s">
        <v>384</v>
      </c>
      <c r="C10" t="s">
        <v>250</v>
      </c>
      <c r="D10">
        <v>5531.3071730000001</v>
      </c>
      <c r="E10">
        <v>7097.5231860000013</v>
      </c>
      <c r="F10">
        <f t="shared" si="0"/>
        <v>1566.2160130000011</v>
      </c>
    </row>
    <row r="11" spans="1:11" x14ac:dyDescent="0.3">
      <c r="A11" t="s">
        <v>1</v>
      </c>
      <c r="B11" t="s">
        <v>385</v>
      </c>
      <c r="C11" t="s">
        <v>2</v>
      </c>
      <c r="D11">
        <v>4620.5998639999998</v>
      </c>
      <c r="E11">
        <v>2748.0945750000001</v>
      </c>
      <c r="F11">
        <f t="shared" si="0"/>
        <v>-1872.5052889999997</v>
      </c>
    </row>
    <row r="12" spans="1:11" x14ac:dyDescent="0.3">
      <c r="A12" t="s">
        <v>1</v>
      </c>
      <c r="B12" t="s">
        <v>386</v>
      </c>
      <c r="C12" t="s">
        <v>222</v>
      </c>
      <c r="D12">
        <v>11625.457625000003</v>
      </c>
      <c r="E12">
        <v>9631.3502619999999</v>
      </c>
      <c r="F12">
        <f t="shared" si="0"/>
        <v>-1994.1073630000028</v>
      </c>
    </row>
    <row r="13" spans="1:11" x14ac:dyDescent="0.3">
      <c r="A13" t="s">
        <v>1</v>
      </c>
      <c r="B13" t="s">
        <v>387</v>
      </c>
      <c r="C13" t="s">
        <v>283</v>
      </c>
      <c r="D13">
        <v>554.90616</v>
      </c>
      <c r="E13">
        <v>10524.621007</v>
      </c>
      <c r="F13">
        <f t="shared" si="0"/>
        <v>9969.7148469999993</v>
      </c>
    </row>
    <row r="14" spans="1:11" x14ac:dyDescent="0.3">
      <c r="A14" t="s">
        <v>1</v>
      </c>
      <c r="B14" t="s">
        <v>388</v>
      </c>
      <c r="C14" t="s">
        <v>207</v>
      </c>
      <c r="D14">
        <v>23.286452000000001</v>
      </c>
      <c r="E14">
        <v>546.50974200000007</v>
      </c>
      <c r="F14">
        <f t="shared" si="0"/>
        <v>523.22329000000002</v>
      </c>
    </row>
    <row r="15" spans="1:11" x14ac:dyDescent="0.3">
      <c r="A15" t="s">
        <v>1</v>
      </c>
      <c r="B15" t="s">
        <v>389</v>
      </c>
      <c r="C15" t="s">
        <v>390</v>
      </c>
      <c r="D15">
        <v>1792.3703270000001</v>
      </c>
      <c r="E15">
        <v>5482.9954980000002</v>
      </c>
      <c r="F15">
        <f t="shared" si="0"/>
        <v>3690.6251710000001</v>
      </c>
    </row>
    <row r="16" spans="1:11" x14ac:dyDescent="0.3">
      <c r="A16" t="s">
        <v>1</v>
      </c>
      <c r="B16" t="s">
        <v>391</v>
      </c>
      <c r="C16" t="s">
        <v>224</v>
      </c>
      <c r="D16">
        <v>4.8698720000000009</v>
      </c>
      <c r="E16">
        <v>585.1693039999999</v>
      </c>
      <c r="F16">
        <f t="shared" si="0"/>
        <v>580.29943199999991</v>
      </c>
    </row>
    <row r="17" spans="1:6" x14ac:dyDescent="0.3">
      <c r="A17" t="s">
        <v>1</v>
      </c>
      <c r="B17" t="s">
        <v>392</v>
      </c>
      <c r="C17" t="s">
        <v>257</v>
      </c>
      <c r="D17">
        <v>362.80461200000002</v>
      </c>
      <c r="E17">
        <v>2645.5581400000001</v>
      </c>
      <c r="F17">
        <f t="shared" si="0"/>
        <v>2282.7535280000002</v>
      </c>
    </row>
    <row r="18" spans="1:6" x14ac:dyDescent="0.3">
      <c r="A18" t="s">
        <v>1</v>
      </c>
      <c r="B18" t="s">
        <v>393</v>
      </c>
      <c r="C18" t="s">
        <v>318</v>
      </c>
      <c r="D18">
        <v>10.867159999999998</v>
      </c>
      <c r="E18">
        <v>713.62711000000002</v>
      </c>
      <c r="F18">
        <f t="shared" si="0"/>
        <v>702.75995</v>
      </c>
    </row>
    <row r="19" spans="1:6" x14ac:dyDescent="0.3">
      <c r="A19" t="s">
        <v>1</v>
      </c>
      <c r="B19" t="s">
        <v>394</v>
      </c>
      <c r="C19" t="s">
        <v>214</v>
      </c>
      <c r="D19">
        <v>49.045380999999999</v>
      </c>
      <c r="E19">
        <v>1282.7615120000003</v>
      </c>
      <c r="F19">
        <f t="shared" si="0"/>
        <v>1233.7161310000004</v>
      </c>
    </row>
    <row r="20" spans="1:6" x14ac:dyDescent="0.3">
      <c r="A20" t="s">
        <v>1</v>
      </c>
      <c r="B20" t="s">
        <v>395</v>
      </c>
      <c r="C20" t="s">
        <v>249</v>
      </c>
      <c r="D20">
        <v>615.55963999999994</v>
      </c>
      <c r="E20">
        <v>1205.1975670000002</v>
      </c>
      <c r="F20">
        <f t="shared" si="0"/>
        <v>589.63792700000022</v>
      </c>
    </row>
    <row r="21" spans="1:6" x14ac:dyDescent="0.3">
      <c r="A21" t="s">
        <v>1</v>
      </c>
      <c r="B21" t="s">
        <v>396</v>
      </c>
      <c r="C21" t="s">
        <v>230</v>
      </c>
      <c r="D21">
        <v>7501.5184360000003</v>
      </c>
      <c r="E21">
        <v>13015.471841999999</v>
      </c>
      <c r="F21">
        <f t="shared" si="0"/>
        <v>5513.9534059999987</v>
      </c>
    </row>
    <row r="22" spans="1:6" x14ac:dyDescent="0.3">
      <c r="A22" t="s">
        <v>1</v>
      </c>
      <c r="B22" t="s">
        <v>397</v>
      </c>
      <c r="C22" t="s">
        <v>398</v>
      </c>
      <c r="D22">
        <v>1.190598</v>
      </c>
      <c r="E22">
        <v>72.473647</v>
      </c>
      <c r="F22">
        <f t="shared" si="0"/>
        <v>71.283049000000005</v>
      </c>
    </row>
    <row r="23" spans="1:6" x14ac:dyDescent="0.3">
      <c r="A23" t="s">
        <v>1</v>
      </c>
      <c r="B23" t="s">
        <v>399</v>
      </c>
      <c r="C23" t="s">
        <v>400</v>
      </c>
      <c r="D23">
        <v>60.193702000000002</v>
      </c>
      <c r="E23">
        <v>308.84683199999995</v>
      </c>
      <c r="F23">
        <f t="shared" si="0"/>
        <v>248.65312999999995</v>
      </c>
    </row>
    <row r="24" spans="1:6" x14ac:dyDescent="0.3">
      <c r="A24" t="s">
        <v>1</v>
      </c>
      <c r="B24" t="s">
        <v>401</v>
      </c>
      <c r="C24" t="s">
        <v>402</v>
      </c>
      <c r="D24">
        <v>19.477948000000001</v>
      </c>
      <c r="E24">
        <v>162.14346</v>
      </c>
      <c r="F24">
        <f t="shared" si="0"/>
        <v>142.66551200000001</v>
      </c>
    </row>
    <row r="25" spans="1:6" x14ac:dyDescent="0.3">
      <c r="A25" t="s">
        <v>1</v>
      </c>
      <c r="B25" t="s">
        <v>403</v>
      </c>
      <c r="C25" t="s">
        <v>195</v>
      </c>
      <c r="D25">
        <v>23.73554</v>
      </c>
      <c r="E25">
        <v>567.44546999999989</v>
      </c>
      <c r="F25">
        <f t="shared" si="0"/>
        <v>543.70992999999987</v>
      </c>
    </row>
    <row r="26" spans="1:6" x14ac:dyDescent="0.3">
      <c r="A26" t="s">
        <v>1</v>
      </c>
      <c r="B26" t="s">
        <v>404</v>
      </c>
      <c r="C26" t="s">
        <v>405</v>
      </c>
      <c r="D26">
        <v>5.3554019999999998</v>
      </c>
      <c r="E26">
        <v>12.071250999999998</v>
      </c>
      <c r="F26">
        <f t="shared" si="0"/>
        <v>6.7158489999999986</v>
      </c>
    </row>
    <row r="27" spans="1:6" x14ac:dyDescent="0.3">
      <c r="A27" t="s">
        <v>1</v>
      </c>
      <c r="B27" t="s">
        <v>406</v>
      </c>
      <c r="C27" t="s">
        <v>229</v>
      </c>
      <c r="D27">
        <v>2.2642579999999999</v>
      </c>
      <c r="E27">
        <v>57.192127000000006</v>
      </c>
      <c r="F27">
        <f t="shared" si="0"/>
        <v>54.927869000000008</v>
      </c>
    </row>
    <row r="28" spans="1:6" x14ac:dyDescent="0.3">
      <c r="A28" t="s">
        <v>1</v>
      </c>
      <c r="B28" t="s">
        <v>407</v>
      </c>
      <c r="C28" t="s">
        <v>408</v>
      </c>
      <c r="D28">
        <v>6.9428200000000002</v>
      </c>
      <c r="E28">
        <v>1037.307204</v>
      </c>
      <c r="F28">
        <f t="shared" si="0"/>
        <v>1030.364384</v>
      </c>
    </row>
    <row r="29" spans="1:6" x14ac:dyDescent="0.3">
      <c r="A29" t="s">
        <v>1</v>
      </c>
      <c r="B29" t="s">
        <v>409</v>
      </c>
      <c r="C29" t="s">
        <v>410</v>
      </c>
      <c r="D29">
        <v>8.2638800000000003</v>
      </c>
      <c r="E29">
        <v>139.18188099999998</v>
      </c>
      <c r="F29">
        <f t="shared" si="0"/>
        <v>130.91800099999998</v>
      </c>
    </row>
    <row r="30" spans="1:6" x14ac:dyDescent="0.3">
      <c r="A30" t="s">
        <v>1</v>
      </c>
      <c r="B30" t="s">
        <v>411</v>
      </c>
      <c r="C30" t="s">
        <v>245</v>
      </c>
      <c r="D30">
        <v>14.074817999999999</v>
      </c>
      <c r="E30">
        <v>159.69527199999999</v>
      </c>
      <c r="F30">
        <f t="shared" si="0"/>
        <v>145.620454</v>
      </c>
    </row>
    <row r="31" spans="1:6" x14ac:dyDescent="0.3">
      <c r="A31" t="s">
        <v>1</v>
      </c>
      <c r="B31" t="s">
        <v>412</v>
      </c>
      <c r="C31" t="s">
        <v>204</v>
      </c>
      <c r="D31">
        <v>48.586697000000001</v>
      </c>
      <c r="E31">
        <v>768.53256799999997</v>
      </c>
      <c r="F31">
        <f t="shared" si="0"/>
        <v>719.94587100000001</v>
      </c>
    </row>
    <row r="32" spans="1:6" x14ac:dyDescent="0.3">
      <c r="A32" t="s">
        <v>1</v>
      </c>
      <c r="B32" t="s">
        <v>413</v>
      </c>
      <c r="C32" t="s">
        <v>315</v>
      </c>
      <c r="D32">
        <v>3369.960599</v>
      </c>
      <c r="E32">
        <v>2948.2542359999998</v>
      </c>
      <c r="F32">
        <f t="shared" si="0"/>
        <v>-421.70636300000024</v>
      </c>
    </row>
    <row r="33" spans="1:6" x14ac:dyDescent="0.3">
      <c r="A33" t="s">
        <v>1</v>
      </c>
      <c r="B33" t="s">
        <v>414</v>
      </c>
      <c r="C33" t="s">
        <v>415</v>
      </c>
      <c r="D33">
        <v>101.44391999999999</v>
      </c>
      <c r="E33">
        <v>760.85376900000006</v>
      </c>
      <c r="F33">
        <f t="shared" si="0"/>
        <v>659.40984900000012</v>
      </c>
    </row>
    <row r="34" spans="1:6" x14ac:dyDescent="0.3">
      <c r="A34" t="s">
        <v>1</v>
      </c>
      <c r="B34" t="s">
        <v>416</v>
      </c>
      <c r="C34" t="s">
        <v>225</v>
      </c>
      <c r="D34">
        <v>31.935945</v>
      </c>
      <c r="E34">
        <v>935.75722599999972</v>
      </c>
      <c r="F34">
        <f t="shared" si="0"/>
        <v>903.82128099999977</v>
      </c>
    </row>
    <row r="35" spans="1:6" x14ac:dyDescent="0.3">
      <c r="A35" t="s">
        <v>1</v>
      </c>
      <c r="B35" t="s">
        <v>417</v>
      </c>
      <c r="C35" t="s">
        <v>198</v>
      </c>
      <c r="D35">
        <v>10.707533999999999</v>
      </c>
      <c r="E35">
        <v>717.75310399999989</v>
      </c>
      <c r="F35">
        <f t="shared" si="0"/>
        <v>707.04556999999988</v>
      </c>
    </row>
    <row r="36" spans="1:6" x14ac:dyDescent="0.3">
      <c r="A36" t="s">
        <v>1</v>
      </c>
      <c r="B36" t="s">
        <v>418</v>
      </c>
      <c r="C36" t="s">
        <v>419</v>
      </c>
      <c r="D36">
        <v>3.427044</v>
      </c>
      <c r="E36">
        <v>400.66377699999998</v>
      </c>
      <c r="F36">
        <f t="shared" si="0"/>
        <v>397.23673299999996</v>
      </c>
    </row>
    <row r="37" spans="1:6" x14ac:dyDescent="0.3">
      <c r="A37" t="s">
        <v>1</v>
      </c>
      <c r="B37" t="s">
        <v>420</v>
      </c>
      <c r="C37" t="s">
        <v>421</v>
      </c>
      <c r="D37">
        <v>2.805803</v>
      </c>
      <c r="E37">
        <v>177.31879800000002</v>
      </c>
      <c r="F37">
        <f t="shared" si="0"/>
        <v>174.51299500000002</v>
      </c>
    </row>
    <row r="38" spans="1:6" x14ac:dyDescent="0.3">
      <c r="A38" t="s">
        <v>1</v>
      </c>
      <c r="B38" t="s">
        <v>422</v>
      </c>
      <c r="C38" t="s">
        <v>220</v>
      </c>
      <c r="D38">
        <v>17864.616421999999</v>
      </c>
      <c r="E38">
        <v>18695.383088000002</v>
      </c>
      <c r="F38">
        <f t="shared" si="0"/>
        <v>830.76666600000317</v>
      </c>
    </row>
    <row r="39" spans="1:6" x14ac:dyDescent="0.3">
      <c r="A39" t="s">
        <v>1</v>
      </c>
      <c r="B39" t="s">
        <v>423</v>
      </c>
      <c r="C39" t="s">
        <v>3</v>
      </c>
      <c r="D39">
        <v>6021.4721879999997</v>
      </c>
      <c r="E39">
        <v>4198.4892099999997</v>
      </c>
      <c r="F39">
        <f t="shared" si="0"/>
        <v>-1822.982978</v>
      </c>
    </row>
    <row r="40" spans="1:6" x14ac:dyDescent="0.3">
      <c r="A40" t="s">
        <v>1</v>
      </c>
      <c r="B40" t="s">
        <v>424</v>
      </c>
      <c r="C40" t="s">
        <v>4</v>
      </c>
      <c r="D40">
        <v>5375.4134519999998</v>
      </c>
      <c r="E40">
        <v>1314.6008019999999</v>
      </c>
      <c r="F40">
        <f t="shared" si="0"/>
        <v>-4060.8126499999998</v>
      </c>
    </row>
    <row r="41" spans="1:6" x14ac:dyDescent="0.3">
      <c r="A41" t="s">
        <v>1</v>
      </c>
      <c r="B41" t="s">
        <v>425</v>
      </c>
      <c r="C41" t="s">
        <v>310</v>
      </c>
      <c r="D41">
        <v>90.796886999999998</v>
      </c>
      <c r="E41">
        <v>381.97633300000001</v>
      </c>
      <c r="F41">
        <f t="shared" si="0"/>
        <v>291.17944599999998</v>
      </c>
    </row>
    <row r="42" spans="1:6" x14ac:dyDescent="0.3">
      <c r="A42" t="s">
        <v>1</v>
      </c>
      <c r="B42" t="s">
        <v>426</v>
      </c>
      <c r="C42" t="s">
        <v>427</v>
      </c>
      <c r="D42">
        <v>1.821129</v>
      </c>
      <c r="E42">
        <v>23.861689999999999</v>
      </c>
      <c r="F42">
        <f t="shared" si="0"/>
        <v>22.040561</v>
      </c>
    </row>
    <row r="43" spans="1:6" x14ac:dyDescent="0.3">
      <c r="A43" t="s">
        <v>1</v>
      </c>
      <c r="B43" t="s">
        <v>428</v>
      </c>
      <c r="C43" t="s">
        <v>231</v>
      </c>
      <c r="D43">
        <v>8542.6619869999995</v>
      </c>
      <c r="E43">
        <v>7568.9347289999996</v>
      </c>
      <c r="F43">
        <f t="shared" si="0"/>
        <v>-973.72725799999989</v>
      </c>
    </row>
    <row r="44" spans="1:6" x14ac:dyDescent="0.3">
      <c r="A44" t="s">
        <v>1</v>
      </c>
      <c r="B44" t="s">
        <v>429</v>
      </c>
      <c r="C44" t="s">
        <v>286</v>
      </c>
      <c r="D44">
        <v>9362.2559179999989</v>
      </c>
      <c r="E44">
        <v>11141.346221</v>
      </c>
      <c r="F44">
        <f t="shared" si="0"/>
        <v>1779.0903030000009</v>
      </c>
    </row>
    <row r="45" spans="1:6" x14ac:dyDescent="0.3">
      <c r="A45" t="s">
        <v>1</v>
      </c>
      <c r="B45" t="s">
        <v>430</v>
      </c>
      <c r="C45" t="s">
        <v>209</v>
      </c>
      <c r="D45">
        <v>502.84615700000001</v>
      </c>
      <c r="E45">
        <v>429.92419000000001</v>
      </c>
      <c r="F45">
        <f t="shared" si="0"/>
        <v>-72.921966999999995</v>
      </c>
    </row>
    <row r="46" spans="1:6" x14ac:dyDescent="0.3">
      <c r="A46" t="s">
        <v>1</v>
      </c>
      <c r="B46" t="s">
        <v>431</v>
      </c>
      <c r="C46" t="s">
        <v>217</v>
      </c>
      <c r="D46">
        <v>16422.607708</v>
      </c>
      <c r="E46">
        <v>18231.8295</v>
      </c>
      <c r="F46">
        <f t="shared" si="0"/>
        <v>1809.2217920000003</v>
      </c>
    </row>
    <row r="47" spans="1:6" x14ac:dyDescent="0.3">
      <c r="A47" t="s">
        <v>1</v>
      </c>
      <c r="B47" t="s">
        <v>432</v>
      </c>
      <c r="C47" t="s">
        <v>210</v>
      </c>
      <c r="D47">
        <v>42348.411089000008</v>
      </c>
      <c r="E47">
        <v>49136.108132000001</v>
      </c>
      <c r="F47">
        <f t="shared" si="0"/>
        <v>6787.6970429999928</v>
      </c>
    </row>
    <row r="48" spans="1:6" x14ac:dyDescent="0.3">
      <c r="A48" t="s">
        <v>1</v>
      </c>
      <c r="B48" t="s">
        <v>433</v>
      </c>
      <c r="C48" t="s">
        <v>285</v>
      </c>
      <c r="D48">
        <v>355.572543</v>
      </c>
      <c r="E48">
        <v>3180.5646280000001</v>
      </c>
      <c r="F48">
        <f t="shared" si="0"/>
        <v>2824.9920849999999</v>
      </c>
    </row>
    <row r="49" spans="1:6" x14ac:dyDescent="0.3">
      <c r="A49" t="s">
        <v>1</v>
      </c>
      <c r="B49" t="s">
        <v>434</v>
      </c>
      <c r="C49" t="s">
        <v>324</v>
      </c>
      <c r="D49">
        <v>1232.5459690000002</v>
      </c>
      <c r="E49">
        <v>1619.5274790000001</v>
      </c>
      <c r="F49">
        <f t="shared" si="0"/>
        <v>386.98150999999984</v>
      </c>
    </row>
    <row r="50" spans="1:6" x14ac:dyDescent="0.3">
      <c r="A50" t="s">
        <v>1</v>
      </c>
      <c r="B50" t="s">
        <v>435</v>
      </c>
      <c r="C50" t="s">
        <v>196</v>
      </c>
      <c r="D50">
        <v>7096.5847890000005</v>
      </c>
      <c r="E50">
        <v>9094.9936840000009</v>
      </c>
      <c r="F50">
        <f t="shared" si="0"/>
        <v>1998.4088950000005</v>
      </c>
    </row>
    <row r="51" spans="1:6" x14ac:dyDescent="0.3">
      <c r="A51" t="s">
        <v>1</v>
      </c>
      <c r="B51" t="s">
        <v>436</v>
      </c>
      <c r="C51" t="s">
        <v>437</v>
      </c>
      <c r="D51">
        <v>22.756660999999998</v>
      </c>
      <c r="E51">
        <v>4.0884770000000001</v>
      </c>
      <c r="F51">
        <f t="shared" si="0"/>
        <v>-18.668183999999997</v>
      </c>
    </row>
    <row r="52" spans="1:6" x14ac:dyDescent="0.3">
      <c r="A52" t="s">
        <v>1</v>
      </c>
      <c r="B52" t="s">
        <v>438</v>
      </c>
      <c r="C52" t="s">
        <v>252</v>
      </c>
      <c r="D52">
        <v>1072.5094389999999</v>
      </c>
      <c r="E52">
        <v>990.92698300000006</v>
      </c>
      <c r="F52">
        <f t="shared" si="0"/>
        <v>-81.582455999999866</v>
      </c>
    </row>
    <row r="53" spans="1:6" x14ac:dyDescent="0.3">
      <c r="A53" t="s">
        <v>1</v>
      </c>
      <c r="B53" t="s">
        <v>439</v>
      </c>
      <c r="C53" t="s">
        <v>311</v>
      </c>
      <c r="D53">
        <v>17984.515766999997</v>
      </c>
      <c r="E53">
        <v>8177.2531520000002</v>
      </c>
      <c r="F53">
        <f t="shared" si="0"/>
        <v>-9807.262614999996</v>
      </c>
    </row>
    <row r="54" spans="1:6" x14ac:dyDescent="0.3">
      <c r="A54" t="s">
        <v>1</v>
      </c>
      <c r="B54" t="s">
        <v>440</v>
      </c>
      <c r="C54" t="s">
        <v>441</v>
      </c>
      <c r="D54">
        <v>4.1854999999999996E-2</v>
      </c>
      <c r="E54">
        <v>0.15392299999999998</v>
      </c>
      <c r="F54">
        <f t="shared" si="0"/>
        <v>0.11206799999999997</v>
      </c>
    </row>
    <row r="55" spans="1:6" x14ac:dyDescent="0.3">
      <c r="A55" t="s">
        <v>1</v>
      </c>
      <c r="B55" t="s">
        <v>442</v>
      </c>
      <c r="C55" t="s">
        <v>5</v>
      </c>
      <c r="D55">
        <v>6600.8487540000006</v>
      </c>
      <c r="E55">
        <v>4557.5268059999999</v>
      </c>
      <c r="F55">
        <f t="shared" si="0"/>
        <v>-2043.3219480000007</v>
      </c>
    </row>
    <row r="56" spans="1:6" x14ac:dyDescent="0.3">
      <c r="A56" t="s">
        <v>1</v>
      </c>
      <c r="B56" t="s">
        <v>443</v>
      </c>
      <c r="C56" t="s">
        <v>238</v>
      </c>
      <c r="D56">
        <v>8123.6747759999998</v>
      </c>
      <c r="E56">
        <v>2546.5755330000006</v>
      </c>
      <c r="F56">
        <f t="shared" si="0"/>
        <v>-5577.0992429999988</v>
      </c>
    </row>
    <row r="57" spans="1:6" x14ac:dyDescent="0.3">
      <c r="A57" t="s">
        <v>1</v>
      </c>
      <c r="B57" t="s">
        <v>444</v>
      </c>
      <c r="C57" t="s">
        <v>237</v>
      </c>
      <c r="D57">
        <v>249.37564799999996</v>
      </c>
      <c r="E57">
        <v>1.367961</v>
      </c>
      <c r="F57">
        <f t="shared" si="0"/>
        <v>-248.00768699999995</v>
      </c>
    </row>
    <row r="58" spans="1:6" x14ac:dyDescent="0.3">
      <c r="A58" t="s">
        <v>1</v>
      </c>
      <c r="B58" t="s">
        <v>445</v>
      </c>
      <c r="C58" t="s">
        <v>228</v>
      </c>
      <c r="D58">
        <v>10035.959357999998</v>
      </c>
      <c r="E58">
        <v>5789.8148520000004</v>
      </c>
      <c r="F58">
        <f t="shared" si="0"/>
        <v>-4246.1445059999978</v>
      </c>
    </row>
    <row r="59" spans="1:6" x14ac:dyDescent="0.3">
      <c r="A59" t="s">
        <v>1</v>
      </c>
      <c r="B59" t="s">
        <v>446</v>
      </c>
      <c r="C59" t="s">
        <v>322</v>
      </c>
      <c r="D59">
        <v>68167.511080000011</v>
      </c>
      <c r="E59">
        <v>79532.064951000008</v>
      </c>
      <c r="F59">
        <f t="shared" si="0"/>
        <v>11364.553870999996</v>
      </c>
    </row>
    <row r="60" spans="1:6" x14ac:dyDescent="0.3">
      <c r="A60" t="s">
        <v>1</v>
      </c>
      <c r="B60" t="s">
        <v>447</v>
      </c>
      <c r="C60" t="s">
        <v>254</v>
      </c>
      <c r="D60">
        <v>103281.107261</v>
      </c>
      <c r="E60">
        <v>16759.686644999998</v>
      </c>
      <c r="F60">
        <f t="shared" si="0"/>
        <v>-86521.420616000003</v>
      </c>
    </row>
    <row r="61" spans="1:6" x14ac:dyDescent="0.3">
      <c r="A61" t="s">
        <v>1</v>
      </c>
      <c r="B61" t="s">
        <v>448</v>
      </c>
      <c r="C61" t="s">
        <v>277</v>
      </c>
      <c r="D61">
        <v>34055.215586999999</v>
      </c>
      <c r="E61">
        <v>88222.676449999999</v>
      </c>
      <c r="F61">
        <f t="shared" si="0"/>
        <v>54167.460863</v>
      </c>
    </row>
    <row r="62" spans="1:6" x14ac:dyDescent="0.3">
      <c r="A62" t="s">
        <v>1</v>
      </c>
      <c r="B62" t="s">
        <v>449</v>
      </c>
      <c r="C62" t="s">
        <v>158</v>
      </c>
      <c r="D62">
        <v>27786.935658000002</v>
      </c>
      <c r="E62">
        <v>34200.503741</v>
      </c>
      <c r="F62">
        <f t="shared" si="0"/>
        <v>6413.5680829999983</v>
      </c>
    </row>
    <row r="63" spans="1:6" x14ac:dyDescent="0.3">
      <c r="A63" t="s">
        <v>1</v>
      </c>
      <c r="B63" t="s">
        <v>450</v>
      </c>
      <c r="C63" t="s">
        <v>266</v>
      </c>
      <c r="D63">
        <v>698.26941199999999</v>
      </c>
      <c r="E63">
        <v>1109.2929139999999</v>
      </c>
      <c r="F63">
        <f t="shared" si="0"/>
        <v>411.02350199999989</v>
      </c>
    </row>
    <row r="64" spans="1:6" x14ac:dyDescent="0.3">
      <c r="A64" t="s">
        <v>1</v>
      </c>
      <c r="B64" t="s">
        <v>451</v>
      </c>
      <c r="C64" t="s">
        <v>194</v>
      </c>
      <c r="D64">
        <v>3.400309</v>
      </c>
      <c r="E64">
        <v>4.733911</v>
      </c>
      <c r="F64">
        <f t="shared" si="0"/>
        <v>1.333602</v>
      </c>
    </row>
    <row r="65" spans="1:6" x14ac:dyDescent="0.3">
      <c r="A65" t="s">
        <v>1</v>
      </c>
      <c r="B65" t="s">
        <v>452</v>
      </c>
      <c r="C65" t="s">
        <v>273</v>
      </c>
      <c r="D65">
        <v>121.43267</v>
      </c>
      <c r="E65">
        <v>162.78986499999996</v>
      </c>
      <c r="F65">
        <f t="shared" si="0"/>
        <v>41.357194999999962</v>
      </c>
    </row>
    <row r="66" spans="1:6" x14ac:dyDescent="0.3">
      <c r="A66" t="s">
        <v>1</v>
      </c>
      <c r="B66" t="s">
        <v>453</v>
      </c>
      <c r="C66" t="s">
        <v>159</v>
      </c>
      <c r="D66">
        <v>59783.329349</v>
      </c>
      <c r="E66">
        <v>43547.726144</v>
      </c>
      <c r="F66">
        <f t="shared" si="0"/>
        <v>-16235.603204999999</v>
      </c>
    </row>
    <row r="67" spans="1:6" x14ac:dyDescent="0.3">
      <c r="A67" t="s">
        <v>1</v>
      </c>
      <c r="B67" t="s">
        <v>454</v>
      </c>
      <c r="C67" t="s">
        <v>242</v>
      </c>
      <c r="D67">
        <v>160380.00193599996</v>
      </c>
      <c r="E67">
        <v>75724.045722999988</v>
      </c>
      <c r="F67">
        <f t="shared" ref="F67:F130" si="1">E67 -D67</f>
        <v>-84655.956212999969</v>
      </c>
    </row>
    <row r="68" spans="1:6" x14ac:dyDescent="0.3">
      <c r="A68" t="s">
        <v>1</v>
      </c>
      <c r="B68" t="s">
        <v>455</v>
      </c>
      <c r="C68" t="s">
        <v>200</v>
      </c>
      <c r="D68">
        <v>17573.286978</v>
      </c>
      <c r="E68">
        <v>4464.5891150000007</v>
      </c>
      <c r="F68">
        <f t="shared" si="1"/>
        <v>-13108.697862999999</v>
      </c>
    </row>
    <row r="69" spans="1:6" x14ac:dyDescent="0.3">
      <c r="A69" t="s">
        <v>1</v>
      </c>
      <c r="B69" t="s">
        <v>456</v>
      </c>
      <c r="C69" t="s">
        <v>457</v>
      </c>
      <c r="D69">
        <v>8072.7309610000002</v>
      </c>
      <c r="E69">
        <v>4279.4026989999993</v>
      </c>
      <c r="F69">
        <f t="shared" si="1"/>
        <v>-3793.3282620000009</v>
      </c>
    </row>
    <row r="70" spans="1:6" x14ac:dyDescent="0.3">
      <c r="A70" t="s">
        <v>1</v>
      </c>
      <c r="B70" t="s">
        <v>458</v>
      </c>
      <c r="C70" t="s">
        <v>459</v>
      </c>
      <c r="D70">
        <v>8181.3763099999996</v>
      </c>
      <c r="E70">
        <v>554.33077900000001</v>
      </c>
      <c r="F70">
        <f t="shared" si="1"/>
        <v>-7627.0455309999998</v>
      </c>
    </row>
    <row r="71" spans="1:6" x14ac:dyDescent="0.3">
      <c r="A71" t="s">
        <v>1</v>
      </c>
      <c r="B71" t="s">
        <v>460</v>
      </c>
      <c r="C71" t="s">
        <v>251</v>
      </c>
      <c r="D71">
        <v>12694.204236000001</v>
      </c>
      <c r="E71">
        <v>3262.4797899999999</v>
      </c>
      <c r="F71">
        <f t="shared" si="1"/>
        <v>-9431.724446000002</v>
      </c>
    </row>
    <row r="72" spans="1:6" x14ac:dyDescent="0.3">
      <c r="A72" t="s">
        <v>1</v>
      </c>
      <c r="B72" t="s">
        <v>461</v>
      </c>
      <c r="C72" t="s">
        <v>6</v>
      </c>
      <c r="D72">
        <v>243.31616199999996</v>
      </c>
      <c r="E72">
        <v>66.04088999999999</v>
      </c>
      <c r="F72">
        <f t="shared" si="1"/>
        <v>-177.27527199999997</v>
      </c>
    </row>
    <row r="73" spans="1:6" x14ac:dyDescent="0.3">
      <c r="A73" t="s">
        <v>1</v>
      </c>
      <c r="B73" t="s">
        <v>462</v>
      </c>
      <c r="C73" t="s">
        <v>7</v>
      </c>
      <c r="D73">
        <v>63325.522091000006</v>
      </c>
      <c r="E73">
        <v>25042.798073000002</v>
      </c>
      <c r="F73">
        <f t="shared" si="1"/>
        <v>-38282.724018000008</v>
      </c>
    </row>
    <row r="74" spans="1:6" x14ac:dyDescent="0.3">
      <c r="A74" t="s">
        <v>1</v>
      </c>
      <c r="B74" t="s">
        <v>463</v>
      </c>
      <c r="C74" t="s">
        <v>235</v>
      </c>
      <c r="D74">
        <v>1065.1779750000001</v>
      </c>
      <c r="E74">
        <v>373.86062199999998</v>
      </c>
      <c r="F74">
        <f t="shared" si="1"/>
        <v>-691.31735300000014</v>
      </c>
    </row>
    <row r="75" spans="1:6" x14ac:dyDescent="0.3">
      <c r="A75" t="s">
        <v>1</v>
      </c>
      <c r="B75" t="s">
        <v>464</v>
      </c>
      <c r="C75" t="s">
        <v>263</v>
      </c>
      <c r="D75">
        <v>630.80666200000007</v>
      </c>
      <c r="E75">
        <v>545.66413599999998</v>
      </c>
      <c r="F75">
        <f t="shared" si="1"/>
        <v>-85.142526000000089</v>
      </c>
    </row>
    <row r="76" spans="1:6" x14ac:dyDescent="0.3">
      <c r="A76" t="s">
        <v>1</v>
      </c>
      <c r="B76" t="s">
        <v>465</v>
      </c>
      <c r="C76" t="s">
        <v>265</v>
      </c>
      <c r="D76">
        <v>2029.3454239999996</v>
      </c>
      <c r="E76">
        <v>1976.5493260000003</v>
      </c>
      <c r="F76">
        <f t="shared" si="1"/>
        <v>-52.796097999999347</v>
      </c>
    </row>
    <row r="77" spans="1:6" x14ac:dyDescent="0.3">
      <c r="A77" t="s">
        <v>1</v>
      </c>
      <c r="B77" t="s">
        <v>466</v>
      </c>
      <c r="C77" t="s">
        <v>287</v>
      </c>
      <c r="D77">
        <v>13695.579783000001</v>
      </c>
      <c r="E77">
        <v>12153.803732000002</v>
      </c>
      <c r="F77">
        <f t="shared" si="1"/>
        <v>-1541.7760509999989</v>
      </c>
    </row>
    <row r="78" spans="1:6" x14ac:dyDescent="0.3">
      <c r="A78" t="s">
        <v>1</v>
      </c>
      <c r="B78" t="s">
        <v>467</v>
      </c>
      <c r="C78" t="s">
        <v>468</v>
      </c>
      <c r="D78">
        <v>3007.30906</v>
      </c>
      <c r="E78">
        <v>528.31914100000006</v>
      </c>
      <c r="F78">
        <f t="shared" si="1"/>
        <v>-2478.9899190000001</v>
      </c>
    </row>
    <row r="79" spans="1:6" x14ac:dyDescent="0.3">
      <c r="A79" t="s">
        <v>1</v>
      </c>
      <c r="B79" t="s">
        <v>469</v>
      </c>
      <c r="C79" t="s">
        <v>205</v>
      </c>
      <c r="D79">
        <v>20.060012999999998</v>
      </c>
      <c r="E79">
        <v>10.540746</v>
      </c>
      <c r="F79">
        <f t="shared" si="1"/>
        <v>-9.5192669999999975</v>
      </c>
    </row>
    <row r="80" spans="1:6" x14ac:dyDescent="0.3">
      <c r="A80" t="s">
        <v>1</v>
      </c>
      <c r="B80" t="s">
        <v>470</v>
      </c>
      <c r="C80" t="s">
        <v>320</v>
      </c>
      <c r="D80">
        <v>1179.121662</v>
      </c>
      <c r="E80">
        <v>1694.8467350000001</v>
      </c>
      <c r="F80">
        <f t="shared" si="1"/>
        <v>515.72507300000007</v>
      </c>
    </row>
    <row r="81" spans="1:6" x14ac:dyDescent="0.3">
      <c r="A81" t="s">
        <v>1</v>
      </c>
      <c r="B81" t="s">
        <v>471</v>
      </c>
      <c r="C81" t="s">
        <v>197</v>
      </c>
      <c r="D81">
        <v>121.300844</v>
      </c>
      <c r="E81">
        <v>160.73531499999999</v>
      </c>
      <c r="F81">
        <f t="shared" si="1"/>
        <v>39.434470999999988</v>
      </c>
    </row>
    <row r="82" spans="1:6" x14ac:dyDescent="0.3">
      <c r="A82" t="s">
        <v>1</v>
      </c>
      <c r="B82" t="s">
        <v>472</v>
      </c>
      <c r="C82" t="s">
        <v>201</v>
      </c>
      <c r="D82">
        <v>157.81190399999997</v>
      </c>
      <c r="E82">
        <v>255.08130400000002</v>
      </c>
      <c r="F82">
        <f t="shared" si="1"/>
        <v>97.269400000000047</v>
      </c>
    </row>
    <row r="83" spans="1:6" x14ac:dyDescent="0.3">
      <c r="A83" t="s">
        <v>1</v>
      </c>
      <c r="B83" t="s">
        <v>473</v>
      </c>
      <c r="C83" t="s">
        <v>241</v>
      </c>
      <c r="D83">
        <v>165.403764</v>
      </c>
      <c r="E83">
        <v>1735.0932349999998</v>
      </c>
      <c r="F83">
        <f t="shared" si="1"/>
        <v>1569.6894709999999</v>
      </c>
    </row>
    <row r="84" spans="1:6" x14ac:dyDescent="0.3">
      <c r="A84" t="s">
        <v>1</v>
      </c>
      <c r="B84" t="s">
        <v>474</v>
      </c>
      <c r="C84" t="s">
        <v>8</v>
      </c>
      <c r="D84">
        <v>2348.9723349999999</v>
      </c>
      <c r="E84">
        <v>1076.377538</v>
      </c>
      <c r="F84">
        <f t="shared" si="1"/>
        <v>-1272.594797</v>
      </c>
    </row>
    <row r="85" spans="1:6" x14ac:dyDescent="0.3">
      <c r="A85" t="s">
        <v>1</v>
      </c>
      <c r="B85" t="s">
        <v>475</v>
      </c>
      <c r="C85" t="s">
        <v>476</v>
      </c>
      <c r="D85">
        <v>16.584688</v>
      </c>
      <c r="E85">
        <v>133.15000500000002</v>
      </c>
      <c r="F85">
        <f t="shared" si="1"/>
        <v>116.56531700000002</v>
      </c>
    </row>
    <row r="86" spans="1:6" x14ac:dyDescent="0.3">
      <c r="A86" t="s">
        <v>1</v>
      </c>
      <c r="B86" t="s">
        <v>477</v>
      </c>
      <c r="C86" t="s">
        <v>9</v>
      </c>
      <c r="D86">
        <v>136.23407600000002</v>
      </c>
      <c r="E86">
        <v>51.416226999999999</v>
      </c>
      <c r="F86">
        <f t="shared" si="1"/>
        <v>-84.817849000000024</v>
      </c>
    </row>
    <row r="87" spans="1:6" x14ac:dyDescent="0.3">
      <c r="A87" t="s">
        <v>1</v>
      </c>
      <c r="B87" t="s">
        <v>478</v>
      </c>
      <c r="C87" t="s">
        <v>312</v>
      </c>
      <c r="D87">
        <v>4.6339379999999997</v>
      </c>
      <c r="E87">
        <v>56.797394999999995</v>
      </c>
      <c r="F87">
        <f t="shared" si="1"/>
        <v>52.163456999999994</v>
      </c>
    </row>
    <row r="88" spans="1:6" x14ac:dyDescent="0.3">
      <c r="A88" t="s">
        <v>1</v>
      </c>
      <c r="B88" t="s">
        <v>479</v>
      </c>
      <c r="C88" t="s">
        <v>317</v>
      </c>
      <c r="D88">
        <v>14.662083999999998</v>
      </c>
      <c r="E88">
        <v>78.881544999999988</v>
      </c>
      <c r="F88">
        <f t="shared" si="1"/>
        <v>64.219460999999995</v>
      </c>
    </row>
    <row r="89" spans="1:6" x14ac:dyDescent="0.3">
      <c r="A89" t="s">
        <v>1</v>
      </c>
      <c r="B89" t="s">
        <v>480</v>
      </c>
      <c r="C89" t="s">
        <v>325</v>
      </c>
      <c r="D89">
        <v>42.437585000000006</v>
      </c>
      <c r="E89">
        <v>380.70351399999998</v>
      </c>
      <c r="F89">
        <f t="shared" si="1"/>
        <v>338.26592899999997</v>
      </c>
    </row>
    <row r="90" spans="1:6" x14ac:dyDescent="0.3">
      <c r="A90" t="s">
        <v>1</v>
      </c>
      <c r="B90" t="s">
        <v>481</v>
      </c>
      <c r="C90" t="s">
        <v>304</v>
      </c>
      <c r="D90">
        <v>21250.508208000003</v>
      </c>
      <c r="E90">
        <v>24662.150316000003</v>
      </c>
      <c r="F90">
        <f t="shared" si="1"/>
        <v>3411.642108</v>
      </c>
    </row>
    <row r="91" spans="1:6" x14ac:dyDescent="0.3">
      <c r="A91" t="s">
        <v>1</v>
      </c>
      <c r="B91" t="s">
        <v>482</v>
      </c>
      <c r="C91" t="s">
        <v>288</v>
      </c>
      <c r="D91">
        <v>6783.8650729999999</v>
      </c>
      <c r="E91">
        <v>2957.2931990000002</v>
      </c>
      <c r="F91">
        <f t="shared" si="1"/>
        <v>-3826.5718739999998</v>
      </c>
    </row>
    <row r="92" spans="1:6" x14ac:dyDescent="0.3">
      <c r="A92" t="s">
        <v>1</v>
      </c>
      <c r="B92" t="s">
        <v>483</v>
      </c>
      <c r="C92" t="s">
        <v>484</v>
      </c>
      <c r="D92">
        <v>0.43117899999999992</v>
      </c>
      <c r="E92">
        <v>544.3180960000002</v>
      </c>
      <c r="F92">
        <f t="shared" si="1"/>
        <v>543.88691700000015</v>
      </c>
    </row>
    <row r="93" spans="1:6" x14ac:dyDescent="0.3">
      <c r="A93" t="s">
        <v>1</v>
      </c>
      <c r="B93" t="s">
        <v>485</v>
      </c>
      <c r="C93" t="s">
        <v>269</v>
      </c>
      <c r="D93">
        <v>220.28454500000001</v>
      </c>
      <c r="E93">
        <v>361.031902</v>
      </c>
      <c r="F93">
        <f t="shared" si="1"/>
        <v>140.74735699999999</v>
      </c>
    </row>
    <row r="94" spans="1:6" x14ac:dyDescent="0.3">
      <c r="A94" t="s">
        <v>1</v>
      </c>
      <c r="B94" t="s">
        <v>486</v>
      </c>
      <c r="C94" t="s">
        <v>294</v>
      </c>
      <c r="D94">
        <v>25.220499000000004</v>
      </c>
      <c r="E94">
        <v>80.017195000000001</v>
      </c>
      <c r="F94">
        <f t="shared" si="1"/>
        <v>54.796695999999997</v>
      </c>
    </row>
    <row r="95" spans="1:6" x14ac:dyDescent="0.3">
      <c r="A95" t="s">
        <v>1</v>
      </c>
      <c r="B95" t="s">
        <v>487</v>
      </c>
      <c r="C95" t="s">
        <v>488</v>
      </c>
      <c r="D95">
        <v>0.170599</v>
      </c>
      <c r="E95">
        <v>0.9833900000000001</v>
      </c>
      <c r="F95">
        <f t="shared" si="1"/>
        <v>0.81279100000000004</v>
      </c>
    </row>
    <row r="96" spans="1:6" x14ac:dyDescent="0.3">
      <c r="A96" t="s">
        <v>1</v>
      </c>
      <c r="B96" t="s">
        <v>489</v>
      </c>
      <c r="C96" t="s">
        <v>256</v>
      </c>
      <c r="D96">
        <v>76344.273681999999</v>
      </c>
      <c r="E96">
        <v>32357.253615000001</v>
      </c>
      <c r="F96">
        <f t="shared" si="1"/>
        <v>-43987.020066999998</v>
      </c>
    </row>
    <row r="97" spans="1:6" x14ac:dyDescent="0.3">
      <c r="A97" t="s">
        <v>1</v>
      </c>
      <c r="B97" t="s">
        <v>490</v>
      </c>
      <c r="C97" t="s">
        <v>223</v>
      </c>
      <c r="D97">
        <v>1000.1096430000001</v>
      </c>
      <c r="E97">
        <v>997.13528999999994</v>
      </c>
      <c r="F97">
        <f t="shared" si="1"/>
        <v>-2.9743530000001783</v>
      </c>
    </row>
    <row r="98" spans="1:6" x14ac:dyDescent="0.3">
      <c r="A98" t="s">
        <v>1</v>
      </c>
      <c r="B98" t="s">
        <v>491</v>
      </c>
      <c r="C98" t="s">
        <v>300</v>
      </c>
      <c r="D98">
        <v>6291.8036380000003</v>
      </c>
      <c r="E98">
        <v>332.75419600000004</v>
      </c>
      <c r="F98">
        <f t="shared" si="1"/>
        <v>-5959.0494420000005</v>
      </c>
    </row>
    <row r="99" spans="1:6" x14ac:dyDescent="0.3">
      <c r="A99" t="s">
        <v>1</v>
      </c>
      <c r="B99" t="s">
        <v>492</v>
      </c>
      <c r="C99" t="s">
        <v>10</v>
      </c>
      <c r="D99">
        <v>178.94127900000001</v>
      </c>
      <c r="E99">
        <v>53.038849999999996</v>
      </c>
      <c r="F99">
        <f t="shared" si="1"/>
        <v>-125.90242900000001</v>
      </c>
    </row>
    <row r="100" spans="1:6" x14ac:dyDescent="0.3">
      <c r="A100" t="s">
        <v>1</v>
      </c>
      <c r="B100" t="s">
        <v>493</v>
      </c>
      <c r="C100" t="s">
        <v>494</v>
      </c>
      <c r="D100">
        <v>173.45172500000004</v>
      </c>
      <c r="E100">
        <v>60.634619000000001</v>
      </c>
      <c r="F100">
        <f t="shared" si="1"/>
        <v>-112.81710600000004</v>
      </c>
    </row>
    <row r="101" spans="1:6" x14ac:dyDescent="0.3">
      <c r="A101" t="s">
        <v>1</v>
      </c>
      <c r="B101" t="s">
        <v>495</v>
      </c>
      <c r="C101" t="s">
        <v>11</v>
      </c>
      <c r="D101">
        <v>814.21536999999989</v>
      </c>
      <c r="E101">
        <v>209.80768899999998</v>
      </c>
      <c r="F101">
        <f t="shared" si="1"/>
        <v>-604.40768099999991</v>
      </c>
    </row>
    <row r="102" spans="1:6" x14ac:dyDescent="0.3">
      <c r="A102" t="s">
        <v>1</v>
      </c>
      <c r="B102" t="s">
        <v>496</v>
      </c>
      <c r="C102" t="s">
        <v>260</v>
      </c>
      <c r="D102">
        <v>34.165396999999999</v>
      </c>
      <c r="E102">
        <v>49.280476</v>
      </c>
      <c r="F102">
        <f t="shared" si="1"/>
        <v>15.115079000000001</v>
      </c>
    </row>
    <row r="103" spans="1:6" x14ac:dyDescent="0.3">
      <c r="A103" t="s">
        <v>1</v>
      </c>
      <c r="B103" t="s">
        <v>497</v>
      </c>
      <c r="C103" t="s">
        <v>275</v>
      </c>
      <c r="D103">
        <v>15.517245000000001</v>
      </c>
      <c r="E103">
        <v>27.648593000000005</v>
      </c>
      <c r="F103">
        <f t="shared" si="1"/>
        <v>12.131348000000004</v>
      </c>
    </row>
    <row r="104" spans="1:6" x14ac:dyDescent="0.3">
      <c r="A104" t="s">
        <v>1</v>
      </c>
      <c r="B104" t="s">
        <v>498</v>
      </c>
      <c r="C104" t="s">
        <v>191</v>
      </c>
      <c r="D104">
        <v>128.274821</v>
      </c>
      <c r="E104">
        <v>142.02391899999998</v>
      </c>
      <c r="F104">
        <f t="shared" si="1"/>
        <v>13.749097999999975</v>
      </c>
    </row>
    <row r="105" spans="1:6" x14ac:dyDescent="0.3">
      <c r="A105" t="s">
        <v>1</v>
      </c>
      <c r="B105" t="s">
        <v>499</v>
      </c>
      <c r="C105" t="s">
        <v>243</v>
      </c>
      <c r="D105">
        <v>2242.7274240000002</v>
      </c>
      <c r="E105">
        <v>2505.325425</v>
      </c>
      <c r="F105">
        <f t="shared" si="1"/>
        <v>262.59800099999984</v>
      </c>
    </row>
    <row r="106" spans="1:6" x14ac:dyDescent="0.3">
      <c r="A106" t="s">
        <v>1</v>
      </c>
      <c r="B106" t="s">
        <v>500</v>
      </c>
      <c r="C106" t="s">
        <v>291</v>
      </c>
      <c r="D106">
        <v>3910.3463309999997</v>
      </c>
      <c r="E106">
        <v>1260.9666779999998</v>
      </c>
      <c r="F106">
        <f t="shared" si="1"/>
        <v>-2649.379653</v>
      </c>
    </row>
    <row r="107" spans="1:6" x14ac:dyDescent="0.3">
      <c r="A107" t="s">
        <v>1</v>
      </c>
      <c r="B107" t="s">
        <v>501</v>
      </c>
      <c r="C107" t="s">
        <v>211</v>
      </c>
      <c r="D107">
        <v>1489.084413</v>
      </c>
      <c r="E107">
        <v>482.36119200000002</v>
      </c>
      <c r="F107">
        <f t="shared" si="1"/>
        <v>-1006.723221</v>
      </c>
    </row>
    <row r="108" spans="1:6" x14ac:dyDescent="0.3">
      <c r="A108" t="s">
        <v>1</v>
      </c>
      <c r="B108" t="s">
        <v>502</v>
      </c>
      <c r="C108" t="s">
        <v>503</v>
      </c>
      <c r="D108">
        <v>16749.955432999999</v>
      </c>
      <c r="E108">
        <v>15375.664107000001</v>
      </c>
      <c r="F108">
        <f t="shared" si="1"/>
        <v>-1374.2913259999987</v>
      </c>
    </row>
    <row r="109" spans="1:6" x14ac:dyDescent="0.3">
      <c r="A109" t="s">
        <v>1</v>
      </c>
      <c r="B109" t="s">
        <v>504</v>
      </c>
      <c r="C109" t="s">
        <v>226</v>
      </c>
      <c r="D109">
        <v>58.69729000000001</v>
      </c>
      <c r="E109">
        <v>184.803495</v>
      </c>
      <c r="F109">
        <f t="shared" si="1"/>
        <v>126.10620499999999</v>
      </c>
    </row>
    <row r="110" spans="1:6" x14ac:dyDescent="0.3">
      <c r="A110" t="s">
        <v>1</v>
      </c>
      <c r="B110" t="s">
        <v>505</v>
      </c>
      <c r="C110" t="s">
        <v>12</v>
      </c>
      <c r="D110">
        <v>10.675050000000001</v>
      </c>
      <c r="E110">
        <v>2.0139429999999998</v>
      </c>
      <c r="F110">
        <f t="shared" si="1"/>
        <v>-8.6611070000000012</v>
      </c>
    </row>
    <row r="111" spans="1:6" x14ac:dyDescent="0.3">
      <c r="A111" t="s">
        <v>1</v>
      </c>
      <c r="B111" t="s">
        <v>506</v>
      </c>
      <c r="C111" t="s">
        <v>264</v>
      </c>
      <c r="D111">
        <v>256.56808400000006</v>
      </c>
      <c r="E111">
        <v>536.75928700000009</v>
      </c>
      <c r="F111">
        <f t="shared" si="1"/>
        <v>280.19120300000003</v>
      </c>
    </row>
    <row r="112" spans="1:6" x14ac:dyDescent="0.3">
      <c r="A112" t="s">
        <v>1</v>
      </c>
      <c r="B112" t="s">
        <v>507</v>
      </c>
      <c r="C112" t="s">
        <v>13</v>
      </c>
      <c r="D112">
        <v>7540.7597809999997</v>
      </c>
      <c r="E112">
        <v>1671.7716500000001</v>
      </c>
      <c r="F112">
        <f t="shared" si="1"/>
        <v>-5868.9881310000001</v>
      </c>
    </row>
    <row r="113" spans="1:6" x14ac:dyDescent="0.3">
      <c r="A113" t="s">
        <v>1</v>
      </c>
      <c r="B113" t="s">
        <v>508</v>
      </c>
      <c r="C113" t="s">
        <v>509</v>
      </c>
      <c r="D113">
        <v>6.2004979999999996</v>
      </c>
      <c r="E113">
        <v>90.218215999999998</v>
      </c>
      <c r="F113">
        <f t="shared" si="1"/>
        <v>84.017718000000002</v>
      </c>
    </row>
    <row r="114" spans="1:6" x14ac:dyDescent="0.3">
      <c r="A114" t="s">
        <v>1</v>
      </c>
      <c r="B114" t="s">
        <v>510</v>
      </c>
      <c r="C114" t="s">
        <v>14</v>
      </c>
      <c r="D114">
        <v>22206.231278000003</v>
      </c>
      <c r="E114">
        <v>14771.247028000002</v>
      </c>
      <c r="F114">
        <f t="shared" si="1"/>
        <v>-7434.9842500000013</v>
      </c>
    </row>
    <row r="115" spans="1:6" x14ac:dyDescent="0.3">
      <c r="A115" t="s">
        <v>1</v>
      </c>
      <c r="B115" t="s">
        <v>511</v>
      </c>
      <c r="C115" t="s">
        <v>512</v>
      </c>
      <c r="D115">
        <v>0.20487</v>
      </c>
      <c r="E115">
        <v>0.55974699999999999</v>
      </c>
      <c r="F115">
        <f t="shared" si="1"/>
        <v>0.354877</v>
      </c>
    </row>
    <row r="116" spans="1:6" x14ac:dyDescent="0.3">
      <c r="A116" t="s">
        <v>1</v>
      </c>
      <c r="B116" t="s">
        <v>513</v>
      </c>
      <c r="C116" t="s">
        <v>514</v>
      </c>
      <c r="D116">
        <v>5.9988909999999995</v>
      </c>
      <c r="E116">
        <v>3.645848</v>
      </c>
      <c r="F116">
        <f t="shared" si="1"/>
        <v>-2.3530429999999996</v>
      </c>
    </row>
    <row r="117" spans="1:6" x14ac:dyDescent="0.3">
      <c r="A117" t="s">
        <v>1</v>
      </c>
      <c r="B117" t="s">
        <v>515</v>
      </c>
      <c r="C117" t="s">
        <v>15</v>
      </c>
      <c r="D117">
        <v>3355.4167080000007</v>
      </c>
      <c r="E117">
        <v>2033.9283890000004</v>
      </c>
      <c r="F117">
        <f t="shared" si="1"/>
        <v>-1321.4883190000003</v>
      </c>
    </row>
    <row r="118" spans="1:6" x14ac:dyDescent="0.3">
      <c r="A118" t="s">
        <v>1</v>
      </c>
      <c r="B118" t="s">
        <v>516</v>
      </c>
      <c r="C118" t="s">
        <v>261</v>
      </c>
      <c r="D118">
        <v>1669.39454</v>
      </c>
      <c r="E118">
        <v>2386.4273389999998</v>
      </c>
      <c r="F118">
        <f t="shared" si="1"/>
        <v>717.03279899999984</v>
      </c>
    </row>
    <row r="119" spans="1:6" x14ac:dyDescent="0.3">
      <c r="A119" t="s">
        <v>1</v>
      </c>
      <c r="B119" t="s">
        <v>517</v>
      </c>
      <c r="C119" t="s">
        <v>170</v>
      </c>
      <c r="D119">
        <v>12855.823339999999</v>
      </c>
      <c r="E119">
        <v>13133.849715999999</v>
      </c>
      <c r="F119">
        <f t="shared" si="1"/>
        <v>278.0263759999998</v>
      </c>
    </row>
    <row r="120" spans="1:6" x14ac:dyDescent="0.3">
      <c r="A120" t="s">
        <v>1</v>
      </c>
      <c r="B120" t="s">
        <v>518</v>
      </c>
      <c r="C120" t="s">
        <v>290</v>
      </c>
      <c r="D120">
        <v>1835.759642</v>
      </c>
      <c r="E120">
        <v>3803.7817619999996</v>
      </c>
      <c r="F120">
        <f t="shared" si="1"/>
        <v>1968.0221199999996</v>
      </c>
    </row>
    <row r="121" spans="1:6" x14ac:dyDescent="0.3">
      <c r="A121" t="s">
        <v>1</v>
      </c>
      <c r="B121" t="s">
        <v>519</v>
      </c>
      <c r="C121" t="s">
        <v>321</v>
      </c>
      <c r="D121">
        <v>7411.0169969999997</v>
      </c>
      <c r="E121">
        <v>27028.330535000001</v>
      </c>
      <c r="F121">
        <f t="shared" si="1"/>
        <v>19617.313538000002</v>
      </c>
    </row>
    <row r="122" spans="1:6" x14ac:dyDescent="0.3">
      <c r="A122" t="s">
        <v>1</v>
      </c>
      <c r="B122" t="s">
        <v>520</v>
      </c>
      <c r="C122" t="s">
        <v>521</v>
      </c>
      <c r="D122">
        <v>8.9152579999999997</v>
      </c>
      <c r="E122">
        <v>131.913374</v>
      </c>
      <c r="F122">
        <f t="shared" si="1"/>
        <v>122.99811600000001</v>
      </c>
    </row>
    <row r="123" spans="1:6" x14ac:dyDescent="0.3">
      <c r="A123" t="s">
        <v>1</v>
      </c>
      <c r="B123" t="s">
        <v>522</v>
      </c>
      <c r="C123" t="s">
        <v>281</v>
      </c>
      <c r="D123">
        <v>1324.1767759999998</v>
      </c>
      <c r="E123">
        <v>1951.8221619999999</v>
      </c>
      <c r="F123">
        <f t="shared" si="1"/>
        <v>627.64538600000014</v>
      </c>
    </row>
    <row r="124" spans="1:6" x14ac:dyDescent="0.3">
      <c r="A124" t="s">
        <v>1</v>
      </c>
      <c r="B124" t="s">
        <v>523</v>
      </c>
      <c r="C124" t="s">
        <v>203</v>
      </c>
      <c r="D124">
        <v>1238.9092049999999</v>
      </c>
      <c r="E124">
        <v>1647.5042290000001</v>
      </c>
      <c r="F124">
        <f t="shared" si="1"/>
        <v>408.59502400000019</v>
      </c>
    </row>
    <row r="125" spans="1:6" x14ac:dyDescent="0.3">
      <c r="A125" t="s">
        <v>1</v>
      </c>
      <c r="B125" t="s">
        <v>524</v>
      </c>
      <c r="C125" t="s">
        <v>190</v>
      </c>
      <c r="D125">
        <v>22.595019999999998</v>
      </c>
      <c r="E125">
        <v>11.318430999999999</v>
      </c>
      <c r="F125">
        <f t="shared" si="1"/>
        <v>-11.276589</v>
      </c>
    </row>
    <row r="126" spans="1:6" x14ac:dyDescent="0.3">
      <c r="A126" t="s">
        <v>1</v>
      </c>
      <c r="B126" t="s">
        <v>525</v>
      </c>
      <c r="C126" t="s">
        <v>16</v>
      </c>
      <c r="D126">
        <v>87338.082769999979</v>
      </c>
      <c r="E126">
        <v>41536.952116000008</v>
      </c>
      <c r="F126">
        <f t="shared" si="1"/>
        <v>-45801.130653999971</v>
      </c>
    </row>
    <row r="127" spans="1:6" x14ac:dyDescent="0.3">
      <c r="A127" t="s">
        <v>1</v>
      </c>
      <c r="B127" t="s">
        <v>526</v>
      </c>
      <c r="C127" t="s">
        <v>17</v>
      </c>
      <c r="D127">
        <v>5118.6616969999995</v>
      </c>
      <c r="E127">
        <v>2107.9525749999998</v>
      </c>
      <c r="F127">
        <f t="shared" si="1"/>
        <v>-3010.7091219999998</v>
      </c>
    </row>
    <row r="128" spans="1:6" x14ac:dyDescent="0.3">
      <c r="A128" t="s">
        <v>1</v>
      </c>
      <c r="B128" t="s">
        <v>527</v>
      </c>
      <c r="C128" t="s">
        <v>276</v>
      </c>
      <c r="D128">
        <v>120.44313800000002</v>
      </c>
      <c r="E128">
        <v>120.10725099999999</v>
      </c>
      <c r="F128">
        <f t="shared" si="1"/>
        <v>-0.33588700000002802</v>
      </c>
    </row>
    <row r="129" spans="1:6" x14ac:dyDescent="0.3">
      <c r="A129" t="s">
        <v>1</v>
      </c>
      <c r="B129" t="s">
        <v>528</v>
      </c>
      <c r="C129" t="s">
        <v>18</v>
      </c>
      <c r="D129">
        <v>8358.6995859999988</v>
      </c>
      <c r="E129">
        <v>2295.2446810000001</v>
      </c>
      <c r="F129">
        <f t="shared" si="1"/>
        <v>-6063.4549049999987</v>
      </c>
    </row>
    <row r="130" spans="1:6" x14ac:dyDescent="0.3">
      <c r="A130" t="s">
        <v>1</v>
      </c>
      <c r="B130" t="s">
        <v>529</v>
      </c>
      <c r="C130" t="s">
        <v>19</v>
      </c>
      <c r="D130">
        <v>3013.8447529999999</v>
      </c>
      <c r="E130">
        <v>366.67112000000003</v>
      </c>
      <c r="F130">
        <f t="shared" si="1"/>
        <v>-2647.1736329999999</v>
      </c>
    </row>
    <row r="131" spans="1:6" x14ac:dyDescent="0.3">
      <c r="A131" t="s">
        <v>1</v>
      </c>
      <c r="B131" t="s">
        <v>530</v>
      </c>
      <c r="C131" t="s">
        <v>531</v>
      </c>
      <c r="D131">
        <v>652.37489600000004</v>
      </c>
      <c r="E131">
        <v>75.739975999999999</v>
      </c>
      <c r="F131">
        <f t="shared" ref="F131:F194" si="2">E131 -D131</f>
        <v>-576.63492000000008</v>
      </c>
    </row>
    <row r="132" spans="1:6" x14ac:dyDescent="0.3">
      <c r="A132" t="s">
        <v>1</v>
      </c>
      <c r="B132" t="s">
        <v>532</v>
      </c>
      <c r="C132" t="s">
        <v>20</v>
      </c>
      <c r="D132">
        <v>63349.646604000001</v>
      </c>
      <c r="E132">
        <v>17857.619212000001</v>
      </c>
      <c r="F132">
        <f t="shared" si="2"/>
        <v>-45492.027392000004</v>
      </c>
    </row>
    <row r="133" spans="1:6" x14ac:dyDescent="0.3">
      <c r="A133" t="s">
        <v>1</v>
      </c>
      <c r="B133" t="s">
        <v>533</v>
      </c>
      <c r="C133" t="s">
        <v>21</v>
      </c>
      <c r="D133">
        <v>136501.14689999996</v>
      </c>
      <c r="E133">
        <v>13044.118563999997</v>
      </c>
      <c r="F133">
        <f t="shared" si="2"/>
        <v>-123457.02833599996</v>
      </c>
    </row>
    <row r="134" spans="1:6" x14ac:dyDescent="0.3">
      <c r="A134" t="s">
        <v>1</v>
      </c>
      <c r="B134" t="s">
        <v>534</v>
      </c>
      <c r="C134" t="s">
        <v>22</v>
      </c>
      <c r="D134">
        <v>802.83780200000001</v>
      </c>
      <c r="E134">
        <v>39.764978999999997</v>
      </c>
      <c r="F134">
        <f t="shared" si="2"/>
        <v>-763.07282299999997</v>
      </c>
    </row>
    <row r="135" spans="1:6" x14ac:dyDescent="0.3">
      <c r="A135" t="s">
        <v>1</v>
      </c>
      <c r="B135" t="s">
        <v>535</v>
      </c>
      <c r="C135" t="s">
        <v>23</v>
      </c>
      <c r="D135">
        <v>12645.678619999999</v>
      </c>
      <c r="E135">
        <v>318.99942099999998</v>
      </c>
      <c r="F135">
        <f t="shared" si="2"/>
        <v>-12326.679198999998</v>
      </c>
    </row>
    <row r="136" spans="1:6" x14ac:dyDescent="0.3">
      <c r="A136" t="s">
        <v>1</v>
      </c>
      <c r="B136" t="s">
        <v>536</v>
      </c>
      <c r="C136" t="s">
        <v>24</v>
      </c>
      <c r="D136">
        <v>52488.424824999995</v>
      </c>
      <c r="E136">
        <v>27634.577817999998</v>
      </c>
      <c r="F136">
        <f t="shared" si="2"/>
        <v>-24853.847006999997</v>
      </c>
    </row>
    <row r="137" spans="1:6" x14ac:dyDescent="0.3">
      <c r="A137" t="s">
        <v>1</v>
      </c>
      <c r="B137" t="s">
        <v>537</v>
      </c>
      <c r="C137" t="s">
        <v>297</v>
      </c>
      <c r="D137">
        <v>43184.340885000005</v>
      </c>
      <c r="E137">
        <v>45039.393228000001</v>
      </c>
      <c r="F137">
        <f t="shared" si="2"/>
        <v>1855.0523429999957</v>
      </c>
    </row>
    <row r="138" spans="1:6" x14ac:dyDescent="0.3">
      <c r="A138" t="s">
        <v>1</v>
      </c>
      <c r="B138" t="s">
        <v>538</v>
      </c>
      <c r="C138" t="s">
        <v>25</v>
      </c>
      <c r="D138">
        <v>28052.104638000001</v>
      </c>
      <c r="E138">
        <v>10159.09038</v>
      </c>
      <c r="F138">
        <f t="shared" si="2"/>
        <v>-17893.014258000003</v>
      </c>
    </row>
    <row r="139" spans="1:6" x14ac:dyDescent="0.3">
      <c r="A139" t="s">
        <v>1</v>
      </c>
      <c r="B139" t="s">
        <v>539</v>
      </c>
      <c r="C139" t="s">
        <v>540</v>
      </c>
      <c r="D139">
        <v>5.9126759999999994</v>
      </c>
      <c r="E139">
        <v>17.269130999999998</v>
      </c>
      <c r="F139">
        <f t="shared" si="2"/>
        <v>11.356454999999999</v>
      </c>
    </row>
    <row r="140" spans="1:6" x14ac:dyDescent="0.3">
      <c r="A140" t="s">
        <v>1</v>
      </c>
      <c r="B140" t="s">
        <v>541</v>
      </c>
      <c r="C140" t="s">
        <v>26</v>
      </c>
      <c r="D140">
        <v>238.61977600000003</v>
      </c>
      <c r="E140">
        <v>127.212979</v>
      </c>
      <c r="F140">
        <f t="shared" si="2"/>
        <v>-111.40679700000003</v>
      </c>
    </row>
    <row r="141" spans="1:6" x14ac:dyDescent="0.3">
      <c r="A141" t="s">
        <v>1</v>
      </c>
      <c r="B141" t="s">
        <v>542</v>
      </c>
      <c r="C141" t="s">
        <v>27</v>
      </c>
      <c r="D141">
        <v>14161.845726</v>
      </c>
      <c r="E141">
        <v>9245.4048110000003</v>
      </c>
      <c r="F141">
        <f t="shared" si="2"/>
        <v>-4916.4409149999992</v>
      </c>
    </row>
    <row r="142" spans="1:6" x14ac:dyDescent="0.3">
      <c r="A142" t="s">
        <v>1</v>
      </c>
      <c r="B142" t="s">
        <v>543</v>
      </c>
      <c r="C142" t="s">
        <v>544</v>
      </c>
      <c r="D142">
        <v>108.661739</v>
      </c>
      <c r="E142">
        <v>281.33487300000002</v>
      </c>
      <c r="F142">
        <f t="shared" si="2"/>
        <v>172.673134</v>
      </c>
    </row>
    <row r="143" spans="1:6" x14ac:dyDescent="0.3">
      <c r="A143" t="s">
        <v>1</v>
      </c>
      <c r="B143" t="s">
        <v>545</v>
      </c>
      <c r="C143" t="s">
        <v>208</v>
      </c>
      <c r="D143">
        <v>3.3210480000000002</v>
      </c>
      <c r="E143">
        <v>3.4970089999999998</v>
      </c>
      <c r="F143">
        <f t="shared" si="2"/>
        <v>0.17596099999999959</v>
      </c>
    </row>
    <row r="144" spans="1:6" x14ac:dyDescent="0.3">
      <c r="A144" t="s">
        <v>1</v>
      </c>
      <c r="B144" t="s">
        <v>546</v>
      </c>
      <c r="C144" t="s">
        <v>267</v>
      </c>
      <c r="D144">
        <v>4.7652890000000001</v>
      </c>
      <c r="E144">
        <v>92.516532000000012</v>
      </c>
      <c r="F144">
        <f t="shared" si="2"/>
        <v>87.751243000000017</v>
      </c>
    </row>
    <row r="145" spans="1:6" x14ac:dyDescent="0.3">
      <c r="A145" t="s">
        <v>1</v>
      </c>
      <c r="B145" t="s">
        <v>547</v>
      </c>
      <c r="C145" t="s">
        <v>28</v>
      </c>
      <c r="D145">
        <v>438741.99807800003</v>
      </c>
      <c r="E145">
        <v>143226.74936799999</v>
      </c>
      <c r="F145">
        <f t="shared" si="2"/>
        <v>-295515.24871000007</v>
      </c>
    </row>
    <row r="146" spans="1:6" x14ac:dyDescent="0.3">
      <c r="A146" t="s">
        <v>1</v>
      </c>
      <c r="B146" t="s">
        <v>548</v>
      </c>
      <c r="C146" t="s">
        <v>274</v>
      </c>
      <c r="D146">
        <v>27.296351000000001</v>
      </c>
      <c r="E146">
        <v>395.90191800000002</v>
      </c>
      <c r="F146">
        <f t="shared" si="2"/>
        <v>368.60556700000001</v>
      </c>
    </row>
    <row r="147" spans="1:6" x14ac:dyDescent="0.3">
      <c r="A147" t="s">
        <v>1</v>
      </c>
      <c r="B147" t="s">
        <v>549</v>
      </c>
      <c r="C147" t="s">
        <v>550</v>
      </c>
      <c r="D147">
        <v>5.7465000000000002E-2</v>
      </c>
      <c r="E147">
        <v>1.528597</v>
      </c>
      <c r="F147">
        <f t="shared" si="2"/>
        <v>1.4711319999999999</v>
      </c>
    </row>
    <row r="148" spans="1:6" x14ac:dyDescent="0.3">
      <c r="A148" t="s">
        <v>1</v>
      </c>
      <c r="B148" t="s">
        <v>551</v>
      </c>
      <c r="C148" t="s">
        <v>552</v>
      </c>
      <c r="D148">
        <v>131553.15944300001</v>
      </c>
      <c r="E148">
        <v>65586.297175000014</v>
      </c>
      <c r="F148">
        <f t="shared" si="2"/>
        <v>-65966.862267999997</v>
      </c>
    </row>
    <row r="149" spans="1:6" x14ac:dyDescent="0.3">
      <c r="A149" t="s">
        <v>1</v>
      </c>
      <c r="B149" t="s">
        <v>553</v>
      </c>
      <c r="C149" t="s">
        <v>554</v>
      </c>
      <c r="D149">
        <v>5948.045752</v>
      </c>
      <c r="E149">
        <v>27883.808136999996</v>
      </c>
      <c r="F149">
        <f t="shared" si="2"/>
        <v>21935.762384999995</v>
      </c>
    </row>
    <row r="150" spans="1:6" x14ac:dyDescent="0.3">
      <c r="A150" t="s">
        <v>1</v>
      </c>
      <c r="B150" t="s">
        <v>555</v>
      </c>
      <c r="C150" t="s">
        <v>29</v>
      </c>
      <c r="D150">
        <v>116255.001638</v>
      </c>
      <c r="E150">
        <v>42537.368879000001</v>
      </c>
      <c r="F150">
        <f t="shared" si="2"/>
        <v>-73717.632759</v>
      </c>
    </row>
    <row r="151" spans="1:6" x14ac:dyDescent="0.3">
      <c r="A151" t="s">
        <v>1</v>
      </c>
      <c r="B151" t="s">
        <v>556</v>
      </c>
      <c r="C151" t="s">
        <v>30</v>
      </c>
      <c r="D151">
        <v>148370.51779299998</v>
      </c>
      <c r="E151">
        <v>78978.400464999984</v>
      </c>
      <c r="F151">
        <f t="shared" si="2"/>
        <v>-69392.117327999993</v>
      </c>
    </row>
    <row r="152" spans="1:6" x14ac:dyDescent="0.3">
      <c r="A152" t="s">
        <v>1</v>
      </c>
      <c r="B152" t="s">
        <v>557</v>
      </c>
      <c r="C152" t="s">
        <v>199</v>
      </c>
      <c r="D152">
        <v>16668.877321</v>
      </c>
      <c r="E152">
        <v>34583.280922999998</v>
      </c>
      <c r="F152">
        <f t="shared" si="2"/>
        <v>17914.403601999999</v>
      </c>
    </row>
    <row r="153" spans="1:6" x14ac:dyDescent="0.3">
      <c r="A153" t="s">
        <v>1</v>
      </c>
      <c r="B153" t="s">
        <v>558</v>
      </c>
      <c r="C153" t="s">
        <v>559</v>
      </c>
      <c r="D153">
        <v>0.19116500000000003</v>
      </c>
      <c r="E153">
        <v>8.0944000000000002E-2</v>
      </c>
      <c r="F153">
        <f t="shared" si="2"/>
        <v>-0.11022100000000003</v>
      </c>
    </row>
    <row r="154" spans="1:6" x14ac:dyDescent="0.3">
      <c r="A154" t="s">
        <v>1</v>
      </c>
      <c r="B154" t="s">
        <v>560</v>
      </c>
      <c r="C154" t="s">
        <v>561</v>
      </c>
      <c r="D154">
        <v>1.0260960000000001</v>
      </c>
      <c r="E154">
        <v>0.56437800000000005</v>
      </c>
      <c r="F154">
        <f t="shared" si="2"/>
        <v>-0.46171800000000007</v>
      </c>
    </row>
    <row r="155" spans="1:6" x14ac:dyDescent="0.3">
      <c r="A155" t="s">
        <v>1</v>
      </c>
      <c r="B155" t="s">
        <v>562</v>
      </c>
      <c r="C155" t="s">
        <v>563</v>
      </c>
      <c r="D155">
        <v>1.747242</v>
      </c>
      <c r="E155">
        <v>2.01755</v>
      </c>
      <c r="F155">
        <f t="shared" si="2"/>
        <v>0.27030799999999999</v>
      </c>
    </row>
    <row r="156" spans="1:6" x14ac:dyDescent="0.3">
      <c r="A156" t="s">
        <v>1</v>
      </c>
      <c r="B156" t="s">
        <v>564</v>
      </c>
      <c r="C156" t="s">
        <v>565</v>
      </c>
      <c r="D156">
        <v>1.3589E-2</v>
      </c>
      <c r="E156">
        <v>5.8879000000000001E-2</v>
      </c>
      <c r="F156">
        <f t="shared" si="2"/>
        <v>4.5289999999999997E-2</v>
      </c>
    </row>
    <row r="157" spans="1:6" x14ac:dyDescent="0.3">
      <c r="A157" t="s">
        <v>1</v>
      </c>
      <c r="B157" t="s">
        <v>566</v>
      </c>
      <c r="C157" t="s">
        <v>284</v>
      </c>
      <c r="D157">
        <v>79.132632999999998</v>
      </c>
      <c r="E157">
        <v>66.618583999999998</v>
      </c>
      <c r="F157">
        <f t="shared" si="2"/>
        <v>-12.514049</v>
      </c>
    </row>
    <row r="158" spans="1:6" x14ac:dyDescent="0.3">
      <c r="A158" t="s">
        <v>1</v>
      </c>
      <c r="B158" t="s">
        <v>567</v>
      </c>
      <c r="C158" t="s">
        <v>279</v>
      </c>
      <c r="D158">
        <v>5612.2501380000003</v>
      </c>
      <c r="E158">
        <v>4490.7938619999995</v>
      </c>
      <c r="F158">
        <f t="shared" si="2"/>
        <v>-1121.4562760000008</v>
      </c>
    </row>
    <row r="159" spans="1:6" x14ac:dyDescent="0.3">
      <c r="A159" t="s">
        <v>1</v>
      </c>
      <c r="B159" t="s">
        <v>568</v>
      </c>
      <c r="C159" t="s">
        <v>569</v>
      </c>
      <c r="D159">
        <v>0.89211899999999988</v>
      </c>
      <c r="E159">
        <v>6.8611749999999994</v>
      </c>
      <c r="F159">
        <f t="shared" si="2"/>
        <v>5.9690559999999993</v>
      </c>
    </row>
    <row r="160" spans="1:6" x14ac:dyDescent="0.3">
      <c r="A160" t="s">
        <v>1</v>
      </c>
      <c r="B160" t="s">
        <v>570</v>
      </c>
      <c r="C160" t="s">
        <v>571</v>
      </c>
      <c r="D160">
        <v>0.183055</v>
      </c>
      <c r="E160">
        <v>0.28210000000000002</v>
      </c>
      <c r="F160">
        <f t="shared" si="2"/>
        <v>9.9045000000000022E-2</v>
      </c>
    </row>
    <row r="161" spans="1:6" x14ac:dyDescent="0.3">
      <c r="A161" t="s">
        <v>1</v>
      </c>
      <c r="B161" t="s">
        <v>572</v>
      </c>
      <c r="C161" t="s">
        <v>573</v>
      </c>
      <c r="D161">
        <v>4.3182980000000004</v>
      </c>
      <c r="E161">
        <v>0.648447</v>
      </c>
      <c r="F161">
        <f t="shared" si="2"/>
        <v>-3.6698510000000004</v>
      </c>
    </row>
    <row r="162" spans="1:6" x14ac:dyDescent="0.3">
      <c r="A162" t="s">
        <v>1</v>
      </c>
      <c r="B162" t="s">
        <v>574</v>
      </c>
      <c r="C162" t="s">
        <v>293</v>
      </c>
      <c r="D162">
        <v>5.7176739999999997</v>
      </c>
      <c r="E162">
        <v>54.591942000000003</v>
      </c>
      <c r="F162">
        <f t="shared" si="2"/>
        <v>48.874268000000001</v>
      </c>
    </row>
    <row r="163" spans="1:6" x14ac:dyDescent="0.3">
      <c r="A163" t="s">
        <v>1</v>
      </c>
      <c r="B163" t="s">
        <v>575</v>
      </c>
      <c r="C163" t="s">
        <v>301</v>
      </c>
      <c r="D163">
        <v>1.3458990000000002</v>
      </c>
      <c r="E163">
        <v>11.074071999999997</v>
      </c>
      <c r="F163">
        <f t="shared" si="2"/>
        <v>9.7281729999999982</v>
      </c>
    </row>
    <row r="164" spans="1:6" x14ac:dyDescent="0.3">
      <c r="A164" t="s">
        <v>1</v>
      </c>
      <c r="B164" t="s">
        <v>576</v>
      </c>
      <c r="C164" t="s">
        <v>31</v>
      </c>
      <c r="D164">
        <v>13.667021</v>
      </c>
      <c r="E164">
        <v>7.6010589999999993</v>
      </c>
      <c r="F164">
        <f t="shared" si="2"/>
        <v>-6.0659620000000007</v>
      </c>
    </row>
    <row r="165" spans="1:6" x14ac:dyDescent="0.3">
      <c r="A165" t="s">
        <v>1</v>
      </c>
      <c r="B165" t="s">
        <v>577</v>
      </c>
      <c r="C165" t="s">
        <v>578</v>
      </c>
      <c r="D165">
        <v>9.3349999999999995E-3</v>
      </c>
      <c r="E165">
        <v>1.0880060000000003</v>
      </c>
      <c r="F165">
        <f t="shared" si="2"/>
        <v>1.0786710000000002</v>
      </c>
    </row>
    <row r="166" spans="1:6" x14ac:dyDescent="0.3">
      <c r="A166" t="s">
        <v>1</v>
      </c>
      <c r="B166" t="s">
        <v>579</v>
      </c>
      <c r="C166" t="s">
        <v>258</v>
      </c>
      <c r="D166">
        <v>0.80816199999999994</v>
      </c>
      <c r="E166">
        <v>4.2416090000000004</v>
      </c>
      <c r="F166">
        <f t="shared" si="2"/>
        <v>3.4334470000000006</v>
      </c>
    </row>
    <row r="167" spans="1:6" x14ac:dyDescent="0.3">
      <c r="A167" t="s">
        <v>1</v>
      </c>
      <c r="B167" t="s">
        <v>580</v>
      </c>
      <c r="C167" t="s">
        <v>319</v>
      </c>
      <c r="D167">
        <v>0.22301900000000002</v>
      </c>
      <c r="E167">
        <v>0.54949599999999998</v>
      </c>
      <c r="F167">
        <f t="shared" si="2"/>
        <v>0.32647699999999996</v>
      </c>
    </row>
    <row r="168" spans="1:6" x14ac:dyDescent="0.3">
      <c r="A168" t="s">
        <v>1</v>
      </c>
      <c r="B168" t="s">
        <v>581</v>
      </c>
      <c r="C168" t="s">
        <v>278</v>
      </c>
      <c r="D168">
        <v>33.757731999999997</v>
      </c>
      <c r="E168">
        <v>29.297445999999997</v>
      </c>
      <c r="F168">
        <f t="shared" si="2"/>
        <v>-4.460286</v>
      </c>
    </row>
    <row r="169" spans="1:6" x14ac:dyDescent="0.3">
      <c r="A169" t="s">
        <v>1</v>
      </c>
      <c r="B169" t="s">
        <v>582</v>
      </c>
      <c r="C169" t="s">
        <v>583</v>
      </c>
      <c r="D169">
        <v>3.9214000000000006E-2</v>
      </c>
      <c r="E169">
        <v>4.9437999999999996E-2</v>
      </c>
      <c r="F169">
        <f t="shared" si="2"/>
        <v>1.022399999999999E-2</v>
      </c>
    </row>
    <row r="170" spans="1:6" x14ac:dyDescent="0.3">
      <c r="A170" t="s">
        <v>1</v>
      </c>
      <c r="B170" t="s">
        <v>584</v>
      </c>
      <c r="C170" t="s">
        <v>239</v>
      </c>
      <c r="D170">
        <v>40.435311999999996</v>
      </c>
      <c r="E170">
        <v>145.902581</v>
      </c>
      <c r="F170">
        <f t="shared" si="2"/>
        <v>105.467269</v>
      </c>
    </row>
    <row r="171" spans="1:6" x14ac:dyDescent="0.3">
      <c r="A171" t="s">
        <v>1</v>
      </c>
      <c r="B171" t="s">
        <v>585</v>
      </c>
      <c r="C171" t="s">
        <v>270</v>
      </c>
      <c r="D171">
        <v>20.446584000000001</v>
      </c>
      <c r="E171">
        <v>127.42624799999999</v>
      </c>
      <c r="F171">
        <f t="shared" si="2"/>
        <v>106.97966399999999</v>
      </c>
    </row>
    <row r="172" spans="1:6" x14ac:dyDescent="0.3">
      <c r="A172" t="s">
        <v>1</v>
      </c>
      <c r="B172" t="s">
        <v>586</v>
      </c>
      <c r="C172" t="s">
        <v>587</v>
      </c>
      <c r="D172">
        <v>2.4400900000000001</v>
      </c>
      <c r="E172">
        <v>50.503934000000001</v>
      </c>
      <c r="F172">
        <f t="shared" si="2"/>
        <v>48.063844000000003</v>
      </c>
    </row>
    <row r="173" spans="1:6" x14ac:dyDescent="0.3">
      <c r="A173" t="s">
        <v>1</v>
      </c>
      <c r="B173" t="s">
        <v>588</v>
      </c>
      <c r="C173" t="s">
        <v>282</v>
      </c>
      <c r="D173">
        <v>2.234213</v>
      </c>
      <c r="E173">
        <v>20.977992999999994</v>
      </c>
      <c r="F173">
        <f t="shared" si="2"/>
        <v>18.743779999999994</v>
      </c>
    </row>
    <row r="174" spans="1:6" x14ac:dyDescent="0.3">
      <c r="A174" t="s">
        <v>1</v>
      </c>
      <c r="B174" t="s">
        <v>589</v>
      </c>
      <c r="C174" t="s">
        <v>32</v>
      </c>
      <c r="D174">
        <v>2.2395160000000001</v>
      </c>
      <c r="E174">
        <v>0.91382300000000005</v>
      </c>
      <c r="F174">
        <f t="shared" si="2"/>
        <v>-1.325693</v>
      </c>
    </row>
    <row r="175" spans="1:6" x14ac:dyDescent="0.3">
      <c r="A175" t="s">
        <v>1</v>
      </c>
      <c r="B175" t="s">
        <v>590</v>
      </c>
      <c r="C175" t="s">
        <v>33</v>
      </c>
      <c r="D175">
        <v>258.45619000000005</v>
      </c>
      <c r="E175">
        <v>94.960950999999994</v>
      </c>
      <c r="F175">
        <f t="shared" si="2"/>
        <v>-163.49523900000005</v>
      </c>
    </row>
    <row r="176" spans="1:6" x14ac:dyDescent="0.3">
      <c r="A176" t="s">
        <v>1</v>
      </c>
      <c r="B176" t="s">
        <v>591</v>
      </c>
      <c r="C176" t="s">
        <v>314</v>
      </c>
      <c r="D176">
        <v>2.7823370000000001</v>
      </c>
      <c r="E176">
        <v>19.909723</v>
      </c>
      <c r="F176">
        <f t="shared" si="2"/>
        <v>17.127386000000001</v>
      </c>
    </row>
    <row r="177" spans="1:6" x14ac:dyDescent="0.3">
      <c r="A177" t="s">
        <v>1</v>
      </c>
      <c r="B177" t="s">
        <v>592</v>
      </c>
      <c r="C177" t="s">
        <v>161</v>
      </c>
      <c r="D177">
        <v>1903.1725230000002</v>
      </c>
      <c r="E177">
        <v>5295.4576139999999</v>
      </c>
      <c r="F177">
        <f t="shared" si="2"/>
        <v>3392.2850909999997</v>
      </c>
    </row>
    <row r="178" spans="1:6" x14ac:dyDescent="0.3">
      <c r="A178" t="s">
        <v>1</v>
      </c>
      <c r="B178" t="s">
        <v>593</v>
      </c>
      <c r="C178" t="s">
        <v>34</v>
      </c>
      <c r="D178">
        <v>2461.6118259999998</v>
      </c>
      <c r="E178">
        <v>1013.8227489999999</v>
      </c>
      <c r="F178">
        <f t="shared" si="2"/>
        <v>-1447.7890769999999</v>
      </c>
    </row>
    <row r="179" spans="1:6" x14ac:dyDescent="0.3">
      <c r="A179" t="s">
        <v>1</v>
      </c>
      <c r="B179" t="s">
        <v>594</v>
      </c>
      <c r="C179" t="s">
        <v>35</v>
      </c>
      <c r="D179">
        <v>1122.719556</v>
      </c>
      <c r="E179">
        <v>500.88714999999996</v>
      </c>
      <c r="F179">
        <f t="shared" si="2"/>
        <v>-621.83240599999999</v>
      </c>
    </row>
    <row r="180" spans="1:6" x14ac:dyDescent="0.3">
      <c r="A180" t="s">
        <v>1</v>
      </c>
      <c r="B180" t="s">
        <v>595</v>
      </c>
      <c r="C180" t="s">
        <v>36</v>
      </c>
      <c r="D180">
        <v>1465.240472</v>
      </c>
      <c r="E180">
        <v>565.72596700000008</v>
      </c>
      <c r="F180">
        <f t="shared" si="2"/>
        <v>-899.51450499999987</v>
      </c>
    </row>
    <row r="181" spans="1:6" x14ac:dyDescent="0.3">
      <c r="A181" t="s">
        <v>1</v>
      </c>
      <c r="B181" t="s">
        <v>596</v>
      </c>
      <c r="C181" t="s">
        <v>160</v>
      </c>
      <c r="D181">
        <v>2545.084546</v>
      </c>
      <c r="E181">
        <v>6295.6770269999997</v>
      </c>
      <c r="F181">
        <f t="shared" si="2"/>
        <v>3750.5924809999997</v>
      </c>
    </row>
    <row r="182" spans="1:6" x14ac:dyDescent="0.3">
      <c r="A182" t="s">
        <v>1</v>
      </c>
      <c r="B182" t="s">
        <v>597</v>
      </c>
      <c r="C182" t="s">
        <v>309</v>
      </c>
      <c r="D182">
        <v>13.133891</v>
      </c>
      <c r="E182">
        <v>55.729968</v>
      </c>
      <c r="F182">
        <f t="shared" si="2"/>
        <v>42.596077000000001</v>
      </c>
    </row>
    <row r="183" spans="1:6" x14ac:dyDescent="0.3">
      <c r="A183" t="s">
        <v>1</v>
      </c>
      <c r="B183" t="s">
        <v>598</v>
      </c>
      <c r="C183" t="s">
        <v>303</v>
      </c>
      <c r="D183">
        <v>0.80520199999999997</v>
      </c>
      <c r="E183">
        <v>58.132677000000001</v>
      </c>
      <c r="F183">
        <f t="shared" si="2"/>
        <v>57.327475</v>
      </c>
    </row>
    <row r="184" spans="1:6" x14ac:dyDescent="0.3">
      <c r="A184" t="s">
        <v>1</v>
      </c>
      <c r="B184" t="s">
        <v>599</v>
      </c>
      <c r="C184" t="s">
        <v>37</v>
      </c>
      <c r="D184">
        <v>127.640788</v>
      </c>
      <c r="E184">
        <v>95.917858999999993</v>
      </c>
      <c r="F184">
        <f t="shared" si="2"/>
        <v>-31.722929000000008</v>
      </c>
    </row>
    <row r="185" spans="1:6" x14ac:dyDescent="0.3">
      <c r="A185" t="s">
        <v>1</v>
      </c>
      <c r="B185" t="s">
        <v>600</v>
      </c>
      <c r="C185" t="s">
        <v>271</v>
      </c>
      <c r="D185">
        <v>2.8543979999999998</v>
      </c>
      <c r="E185">
        <v>142.77948000000001</v>
      </c>
      <c r="F185">
        <f t="shared" si="2"/>
        <v>139.925082</v>
      </c>
    </row>
    <row r="186" spans="1:6" x14ac:dyDescent="0.3">
      <c r="A186" t="s">
        <v>1</v>
      </c>
      <c r="B186" t="s">
        <v>601</v>
      </c>
      <c r="C186" t="s">
        <v>38</v>
      </c>
      <c r="D186">
        <v>247.11446599999999</v>
      </c>
      <c r="E186">
        <v>187.65945699999997</v>
      </c>
      <c r="F186">
        <f t="shared" si="2"/>
        <v>-59.455009000000018</v>
      </c>
    </row>
    <row r="187" spans="1:6" x14ac:dyDescent="0.3">
      <c r="A187" t="s">
        <v>1</v>
      </c>
      <c r="B187" t="s">
        <v>602</v>
      </c>
      <c r="C187" t="s">
        <v>135</v>
      </c>
      <c r="D187">
        <v>235.09309100000002</v>
      </c>
      <c r="E187">
        <v>354.85239999999999</v>
      </c>
      <c r="F187">
        <f t="shared" si="2"/>
        <v>119.75930899999997</v>
      </c>
    </row>
    <row r="188" spans="1:6" x14ac:dyDescent="0.3">
      <c r="A188" t="s">
        <v>1</v>
      </c>
      <c r="B188" t="s">
        <v>603</v>
      </c>
      <c r="C188" t="s">
        <v>268</v>
      </c>
      <c r="D188">
        <v>5.4739659999999999</v>
      </c>
      <c r="E188">
        <v>51.595955000000004</v>
      </c>
      <c r="F188">
        <f t="shared" si="2"/>
        <v>46.121989000000006</v>
      </c>
    </row>
    <row r="189" spans="1:6" x14ac:dyDescent="0.3">
      <c r="A189" t="s">
        <v>1</v>
      </c>
      <c r="B189" t="s">
        <v>604</v>
      </c>
      <c r="C189" t="s">
        <v>248</v>
      </c>
      <c r="D189">
        <v>6.1798349999999997</v>
      </c>
      <c r="E189">
        <v>140.23822100000001</v>
      </c>
      <c r="F189">
        <f t="shared" si="2"/>
        <v>134.05838600000001</v>
      </c>
    </row>
    <row r="190" spans="1:6" x14ac:dyDescent="0.3">
      <c r="A190" t="s">
        <v>1</v>
      </c>
      <c r="B190" t="s">
        <v>605</v>
      </c>
      <c r="C190" t="s">
        <v>136</v>
      </c>
      <c r="D190">
        <v>28.747361000000001</v>
      </c>
      <c r="E190">
        <v>116.087399</v>
      </c>
      <c r="F190">
        <f t="shared" si="2"/>
        <v>87.340038000000007</v>
      </c>
    </row>
    <row r="191" spans="1:6" x14ac:dyDescent="0.3">
      <c r="A191" t="s">
        <v>1</v>
      </c>
      <c r="B191" t="s">
        <v>606</v>
      </c>
      <c r="C191" t="s">
        <v>118</v>
      </c>
      <c r="D191">
        <v>1014.71287</v>
      </c>
      <c r="E191">
        <v>591.184079</v>
      </c>
      <c r="F191">
        <f t="shared" si="2"/>
        <v>-423.52879099999996</v>
      </c>
    </row>
    <row r="192" spans="1:6" x14ac:dyDescent="0.3">
      <c r="A192" t="s">
        <v>1</v>
      </c>
      <c r="B192" t="s">
        <v>607</v>
      </c>
      <c r="C192" t="s">
        <v>129</v>
      </c>
      <c r="D192">
        <v>1173.907743</v>
      </c>
      <c r="E192">
        <v>968.16832099999988</v>
      </c>
      <c r="F192">
        <f t="shared" si="2"/>
        <v>-205.7394220000001</v>
      </c>
    </row>
    <row r="193" spans="1:6" x14ac:dyDescent="0.3">
      <c r="A193" t="s">
        <v>1</v>
      </c>
      <c r="B193" t="s">
        <v>608</v>
      </c>
      <c r="C193" t="s">
        <v>128</v>
      </c>
      <c r="D193">
        <v>1.9698970000000002</v>
      </c>
      <c r="E193">
        <v>80.035944999999998</v>
      </c>
      <c r="F193">
        <f t="shared" si="2"/>
        <v>78.066047999999995</v>
      </c>
    </row>
    <row r="194" spans="1:6" x14ac:dyDescent="0.3">
      <c r="A194" t="s">
        <v>1</v>
      </c>
      <c r="B194" t="s">
        <v>609</v>
      </c>
      <c r="C194" t="s">
        <v>133</v>
      </c>
      <c r="D194">
        <v>8.0242939999999994</v>
      </c>
      <c r="E194">
        <v>42.045901000000001</v>
      </c>
      <c r="F194">
        <f t="shared" si="2"/>
        <v>34.021607000000003</v>
      </c>
    </row>
    <row r="195" spans="1:6" x14ac:dyDescent="0.3">
      <c r="A195" t="s">
        <v>1</v>
      </c>
      <c r="B195" t="s">
        <v>610</v>
      </c>
      <c r="C195" t="s">
        <v>138</v>
      </c>
      <c r="D195">
        <v>89.973331999999985</v>
      </c>
      <c r="E195">
        <v>270.39080999999999</v>
      </c>
      <c r="F195">
        <f t="shared" ref="F195:F258" si="3">E195 -D195</f>
        <v>180.41747800000002</v>
      </c>
    </row>
    <row r="196" spans="1:6" x14ac:dyDescent="0.3">
      <c r="A196" t="s">
        <v>1</v>
      </c>
      <c r="B196" t="s">
        <v>611</v>
      </c>
      <c r="C196" t="s">
        <v>39</v>
      </c>
      <c r="D196">
        <v>5743.8462510000008</v>
      </c>
      <c r="E196">
        <v>4289.7946890000003</v>
      </c>
      <c r="F196">
        <f t="shared" si="3"/>
        <v>-1454.0515620000006</v>
      </c>
    </row>
    <row r="197" spans="1:6" x14ac:dyDescent="0.3">
      <c r="A197" t="s">
        <v>1</v>
      </c>
      <c r="B197" t="s">
        <v>612</v>
      </c>
      <c r="C197" t="s">
        <v>215</v>
      </c>
      <c r="D197">
        <v>1.4220270000000002</v>
      </c>
      <c r="E197">
        <v>24.019031000000002</v>
      </c>
      <c r="F197">
        <f t="shared" si="3"/>
        <v>22.597004000000002</v>
      </c>
    </row>
    <row r="198" spans="1:6" x14ac:dyDescent="0.3">
      <c r="A198" t="s">
        <v>1</v>
      </c>
      <c r="B198" t="s">
        <v>613</v>
      </c>
      <c r="C198" t="s">
        <v>127</v>
      </c>
      <c r="D198">
        <v>171.63949199999999</v>
      </c>
      <c r="E198">
        <v>170.577809</v>
      </c>
      <c r="F198">
        <f t="shared" si="3"/>
        <v>-1.0616829999999879</v>
      </c>
    </row>
    <row r="199" spans="1:6" x14ac:dyDescent="0.3">
      <c r="A199" t="s">
        <v>1</v>
      </c>
      <c r="B199" t="s">
        <v>614</v>
      </c>
      <c r="C199" t="s">
        <v>40</v>
      </c>
      <c r="D199">
        <v>80.814037999999982</v>
      </c>
      <c r="E199">
        <v>55.670391000000009</v>
      </c>
      <c r="F199">
        <f t="shared" si="3"/>
        <v>-25.143646999999973</v>
      </c>
    </row>
    <row r="200" spans="1:6" x14ac:dyDescent="0.3">
      <c r="A200" t="s">
        <v>1</v>
      </c>
      <c r="B200" t="s">
        <v>615</v>
      </c>
      <c r="C200" t="s">
        <v>616</v>
      </c>
      <c r="D200">
        <v>10.636649</v>
      </c>
      <c r="E200">
        <v>9.0161940000000005</v>
      </c>
      <c r="F200">
        <f t="shared" si="3"/>
        <v>-1.6204549999999998</v>
      </c>
    </row>
    <row r="201" spans="1:6" x14ac:dyDescent="0.3">
      <c r="A201" t="s">
        <v>1</v>
      </c>
      <c r="B201" t="s">
        <v>617</v>
      </c>
      <c r="C201" t="s">
        <v>212</v>
      </c>
      <c r="D201">
        <v>4.5206659999999994</v>
      </c>
      <c r="E201">
        <v>54.394708999999999</v>
      </c>
      <c r="F201">
        <f t="shared" si="3"/>
        <v>49.874043</v>
      </c>
    </row>
    <row r="202" spans="1:6" x14ac:dyDescent="0.3">
      <c r="A202" t="s">
        <v>1</v>
      </c>
      <c r="B202" t="s">
        <v>618</v>
      </c>
      <c r="C202" t="s">
        <v>122</v>
      </c>
      <c r="D202">
        <v>48.623404000000008</v>
      </c>
      <c r="E202">
        <v>213.98273800000001</v>
      </c>
      <c r="F202">
        <f t="shared" si="3"/>
        <v>165.35933399999999</v>
      </c>
    </row>
    <row r="203" spans="1:6" x14ac:dyDescent="0.3">
      <c r="A203" t="s">
        <v>1</v>
      </c>
      <c r="B203" t="s">
        <v>619</v>
      </c>
      <c r="C203" t="s">
        <v>41</v>
      </c>
      <c r="D203">
        <v>1869.2391659999998</v>
      </c>
      <c r="E203">
        <v>682.41518800000006</v>
      </c>
      <c r="F203">
        <f t="shared" si="3"/>
        <v>-1186.8239779999999</v>
      </c>
    </row>
    <row r="204" spans="1:6" x14ac:dyDescent="0.3">
      <c r="A204" t="s">
        <v>1</v>
      </c>
      <c r="B204" t="s">
        <v>620</v>
      </c>
      <c r="C204" t="s">
        <v>156</v>
      </c>
      <c r="D204">
        <v>40.145865000000008</v>
      </c>
      <c r="E204">
        <v>234.51242099999999</v>
      </c>
      <c r="F204">
        <f t="shared" si="3"/>
        <v>194.36655599999997</v>
      </c>
    </row>
    <row r="205" spans="1:6" x14ac:dyDescent="0.3">
      <c r="A205" t="s">
        <v>1</v>
      </c>
      <c r="B205" t="s">
        <v>621</v>
      </c>
      <c r="C205" t="s">
        <v>130</v>
      </c>
      <c r="D205">
        <v>0.122848</v>
      </c>
      <c r="E205">
        <v>3.3949120000000006</v>
      </c>
      <c r="F205">
        <f t="shared" si="3"/>
        <v>3.2720640000000007</v>
      </c>
    </row>
    <row r="206" spans="1:6" x14ac:dyDescent="0.3">
      <c r="A206" t="s">
        <v>1</v>
      </c>
      <c r="B206" t="s">
        <v>622</v>
      </c>
      <c r="C206" t="s">
        <v>123</v>
      </c>
      <c r="D206">
        <v>4.0582469999999997</v>
      </c>
      <c r="E206">
        <v>12.246976</v>
      </c>
      <c r="F206">
        <f t="shared" si="3"/>
        <v>8.1887290000000004</v>
      </c>
    </row>
    <row r="207" spans="1:6" x14ac:dyDescent="0.3">
      <c r="A207" t="s">
        <v>1</v>
      </c>
      <c r="B207" t="s">
        <v>623</v>
      </c>
      <c r="C207" t="s">
        <v>295</v>
      </c>
      <c r="D207">
        <v>0.57229099999999999</v>
      </c>
      <c r="E207">
        <v>1.007117</v>
      </c>
      <c r="F207">
        <f t="shared" si="3"/>
        <v>0.43482600000000005</v>
      </c>
    </row>
    <row r="208" spans="1:6" x14ac:dyDescent="0.3">
      <c r="A208" t="s">
        <v>1</v>
      </c>
      <c r="B208" t="s">
        <v>624</v>
      </c>
      <c r="C208" t="s">
        <v>132</v>
      </c>
      <c r="D208">
        <v>72.490722999999988</v>
      </c>
      <c r="E208">
        <v>213.61742900000002</v>
      </c>
      <c r="F208">
        <f t="shared" si="3"/>
        <v>141.12670600000001</v>
      </c>
    </row>
    <row r="209" spans="1:6" x14ac:dyDescent="0.3">
      <c r="A209" t="s">
        <v>1</v>
      </c>
      <c r="B209" t="s">
        <v>625</v>
      </c>
      <c r="C209" t="s">
        <v>626</v>
      </c>
      <c r="D209">
        <v>323.17906999999997</v>
      </c>
      <c r="E209">
        <v>227.50757200000001</v>
      </c>
      <c r="F209">
        <f t="shared" si="3"/>
        <v>-95.671497999999957</v>
      </c>
    </row>
    <row r="210" spans="1:6" x14ac:dyDescent="0.3">
      <c r="A210" t="s">
        <v>1</v>
      </c>
      <c r="B210" t="s">
        <v>627</v>
      </c>
      <c r="C210" t="s">
        <v>213</v>
      </c>
      <c r="D210">
        <v>3.7366839999999995</v>
      </c>
      <c r="E210">
        <v>6.3433329999999994</v>
      </c>
      <c r="F210">
        <f t="shared" si="3"/>
        <v>2.606649</v>
      </c>
    </row>
    <row r="211" spans="1:6" x14ac:dyDescent="0.3">
      <c r="A211" t="s">
        <v>1</v>
      </c>
      <c r="B211" t="s">
        <v>628</v>
      </c>
      <c r="C211" t="s">
        <v>134</v>
      </c>
      <c r="D211">
        <v>30.235112000000001</v>
      </c>
      <c r="E211">
        <v>44.670494000000005</v>
      </c>
      <c r="F211">
        <f t="shared" si="3"/>
        <v>14.435382000000004</v>
      </c>
    </row>
    <row r="212" spans="1:6" x14ac:dyDescent="0.3">
      <c r="A212" t="s">
        <v>1</v>
      </c>
      <c r="B212" t="s">
        <v>629</v>
      </c>
      <c r="C212" t="s">
        <v>302</v>
      </c>
      <c r="D212">
        <v>2.4827320000000004</v>
      </c>
      <c r="E212">
        <v>49.212852000000005</v>
      </c>
      <c r="F212">
        <f t="shared" si="3"/>
        <v>46.730120000000007</v>
      </c>
    </row>
    <row r="213" spans="1:6" x14ac:dyDescent="0.3">
      <c r="A213" t="s">
        <v>1</v>
      </c>
      <c r="B213" t="s">
        <v>630</v>
      </c>
      <c r="C213" t="s">
        <v>234</v>
      </c>
      <c r="D213">
        <v>0.85291800000000006</v>
      </c>
      <c r="E213">
        <v>45.613212000000004</v>
      </c>
      <c r="F213">
        <f t="shared" si="3"/>
        <v>44.760294000000002</v>
      </c>
    </row>
    <row r="214" spans="1:6" x14ac:dyDescent="0.3">
      <c r="A214" t="s">
        <v>1</v>
      </c>
      <c r="B214" t="s">
        <v>631</v>
      </c>
      <c r="C214" t="s">
        <v>236</v>
      </c>
      <c r="D214">
        <v>465.52667900000006</v>
      </c>
      <c r="E214">
        <v>1016.6721640000001</v>
      </c>
      <c r="F214">
        <f t="shared" si="3"/>
        <v>551.14548500000001</v>
      </c>
    </row>
    <row r="215" spans="1:6" x14ac:dyDescent="0.3">
      <c r="A215" t="s">
        <v>1</v>
      </c>
      <c r="B215" t="s">
        <v>632</v>
      </c>
      <c r="C215" t="s">
        <v>125</v>
      </c>
      <c r="D215">
        <v>40.100763000000001</v>
      </c>
      <c r="E215">
        <v>136.27629399999998</v>
      </c>
      <c r="F215">
        <f t="shared" si="3"/>
        <v>96.175530999999978</v>
      </c>
    </row>
    <row r="216" spans="1:6" x14ac:dyDescent="0.3">
      <c r="A216" t="s">
        <v>1</v>
      </c>
      <c r="B216" t="s">
        <v>633</v>
      </c>
      <c r="C216" t="s">
        <v>139</v>
      </c>
      <c r="D216">
        <v>132.08258900000001</v>
      </c>
      <c r="E216">
        <v>106.22475600000001</v>
      </c>
      <c r="F216">
        <f t="shared" si="3"/>
        <v>-25.857832999999999</v>
      </c>
    </row>
    <row r="217" spans="1:6" x14ac:dyDescent="0.3">
      <c r="A217" t="s">
        <v>1</v>
      </c>
      <c r="B217" t="s">
        <v>634</v>
      </c>
      <c r="C217" t="s">
        <v>131</v>
      </c>
      <c r="D217">
        <v>737.07685300000003</v>
      </c>
      <c r="E217">
        <v>771.30072000000007</v>
      </c>
      <c r="F217">
        <f t="shared" si="3"/>
        <v>34.223867000000041</v>
      </c>
    </row>
    <row r="218" spans="1:6" x14ac:dyDescent="0.3">
      <c r="A218" t="s">
        <v>1</v>
      </c>
      <c r="B218" t="s">
        <v>635</v>
      </c>
      <c r="C218" t="s">
        <v>296</v>
      </c>
      <c r="D218">
        <v>7.1106430000000005</v>
      </c>
      <c r="E218">
        <v>16.553160000000002</v>
      </c>
      <c r="F218">
        <f t="shared" si="3"/>
        <v>9.4425170000000023</v>
      </c>
    </row>
    <row r="219" spans="1:6" x14ac:dyDescent="0.3">
      <c r="A219" t="s">
        <v>1</v>
      </c>
      <c r="B219" t="s">
        <v>636</v>
      </c>
      <c r="C219" t="s">
        <v>637</v>
      </c>
      <c r="D219">
        <v>0.46249100000000004</v>
      </c>
      <c r="E219">
        <v>5.3295230000000009</v>
      </c>
      <c r="F219">
        <f t="shared" si="3"/>
        <v>4.8670320000000009</v>
      </c>
    </row>
    <row r="220" spans="1:6" x14ac:dyDescent="0.3">
      <c r="A220" t="s">
        <v>1</v>
      </c>
      <c r="B220" t="s">
        <v>638</v>
      </c>
      <c r="C220" t="s">
        <v>137</v>
      </c>
      <c r="D220">
        <v>204.77328400000002</v>
      </c>
      <c r="E220">
        <v>565.77218800000003</v>
      </c>
      <c r="F220">
        <f t="shared" si="3"/>
        <v>360.99890400000004</v>
      </c>
    </row>
    <row r="221" spans="1:6" x14ac:dyDescent="0.3">
      <c r="A221" t="s">
        <v>1</v>
      </c>
      <c r="B221" t="s">
        <v>639</v>
      </c>
      <c r="C221" t="s">
        <v>42</v>
      </c>
      <c r="D221">
        <v>234.45110099999999</v>
      </c>
      <c r="E221">
        <v>47.986311000000001</v>
      </c>
      <c r="F221">
        <f t="shared" si="3"/>
        <v>-186.46478999999999</v>
      </c>
    </row>
    <row r="222" spans="1:6" x14ac:dyDescent="0.3">
      <c r="A222" t="s">
        <v>1</v>
      </c>
      <c r="B222" t="s">
        <v>640</v>
      </c>
      <c r="C222" t="s">
        <v>43</v>
      </c>
      <c r="D222">
        <v>215.99391399999996</v>
      </c>
      <c r="E222">
        <v>149.612314</v>
      </c>
      <c r="F222">
        <f t="shared" si="3"/>
        <v>-66.381599999999963</v>
      </c>
    </row>
    <row r="223" spans="1:6" x14ac:dyDescent="0.3">
      <c r="A223" t="s">
        <v>1</v>
      </c>
      <c r="B223" t="s">
        <v>641</v>
      </c>
      <c r="C223" t="s">
        <v>44</v>
      </c>
      <c r="D223">
        <v>731.74457899999993</v>
      </c>
      <c r="E223">
        <v>52.953735000000002</v>
      </c>
      <c r="F223">
        <f t="shared" si="3"/>
        <v>-678.79084399999988</v>
      </c>
    </row>
    <row r="224" spans="1:6" x14ac:dyDescent="0.3">
      <c r="A224" t="s">
        <v>1</v>
      </c>
      <c r="B224" t="s">
        <v>642</v>
      </c>
      <c r="C224" t="s">
        <v>643</v>
      </c>
      <c r="D224">
        <v>1.8869910000000001</v>
      </c>
      <c r="E224">
        <v>1.8176089999999998</v>
      </c>
      <c r="F224">
        <f t="shared" si="3"/>
        <v>-6.9382000000000277E-2</v>
      </c>
    </row>
    <row r="225" spans="1:6" x14ac:dyDescent="0.3">
      <c r="A225" t="s">
        <v>1</v>
      </c>
      <c r="B225" t="s">
        <v>644</v>
      </c>
      <c r="C225" t="s">
        <v>124</v>
      </c>
      <c r="D225">
        <v>1.8483909999999999</v>
      </c>
      <c r="E225">
        <v>4.6997280000000003</v>
      </c>
      <c r="F225">
        <f t="shared" si="3"/>
        <v>2.8513370000000005</v>
      </c>
    </row>
    <row r="226" spans="1:6" x14ac:dyDescent="0.3">
      <c r="A226" t="s">
        <v>1</v>
      </c>
      <c r="B226" t="s">
        <v>645</v>
      </c>
      <c r="C226" t="s">
        <v>646</v>
      </c>
      <c r="D226">
        <v>44.066855999999994</v>
      </c>
      <c r="E226">
        <v>11.896096</v>
      </c>
      <c r="F226">
        <f t="shared" si="3"/>
        <v>-32.170759999999994</v>
      </c>
    </row>
    <row r="227" spans="1:6" x14ac:dyDescent="0.3">
      <c r="A227" t="s">
        <v>1</v>
      </c>
      <c r="B227" t="s">
        <v>647</v>
      </c>
      <c r="C227" t="s">
        <v>648</v>
      </c>
      <c r="D227">
        <v>3.6412E-2</v>
      </c>
      <c r="E227">
        <v>2.248567</v>
      </c>
      <c r="F227">
        <f t="shared" si="3"/>
        <v>2.2121550000000001</v>
      </c>
    </row>
    <row r="228" spans="1:6" x14ac:dyDescent="0.3">
      <c r="A228" t="s">
        <v>1</v>
      </c>
      <c r="B228" t="s">
        <v>649</v>
      </c>
      <c r="C228" t="s">
        <v>45</v>
      </c>
      <c r="D228">
        <v>14688.463366</v>
      </c>
      <c r="E228">
        <v>5824.2102830000003</v>
      </c>
      <c r="F228">
        <f t="shared" si="3"/>
        <v>-8864.2530829999996</v>
      </c>
    </row>
    <row r="229" spans="1:6" x14ac:dyDescent="0.3">
      <c r="A229" t="s">
        <v>1</v>
      </c>
      <c r="B229" t="s">
        <v>650</v>
      </c>
      <c r="C229" t="s">
        <v>46</v>
      </c>
      <c r="D229">
        <v>274.59177599999998</v>
      </c>
      <c r="E229">
        <v>160.38704799999999</v>
      </c>
      <c r="F229">
        <f t="shared" si="3"/>
        <v>-114.20472799999999</v>
      </c>
    </row>
    <row r="230" spans="1:6" x14ac:dyDescent="0.3">
      <c r="A230" t="s">
        <v>1</v>
      </c>
      <c r="B230" t="s">
        <v>651</v>
      </c>
      <c r="C230" t="s">
        <v>47</v>
      </c>
      <c r="D230">
        <v>405.12367399999999</v>
      </c>
      <c r="E230">
        <v>104.32115300000001</v>
      </c>
      <c r="F230">
        <f t="shared" si="3"/>
        <v>-300.80252099999996</v>
      </c>
    </row>
    <row r="231" spans="1:6" x14ac:dyDescent="0.3">
      <c r="A231" t="s">
        <v>1</v>
      </c>
      <c r="B231" t="s">
        <v>652</v>
      </c>
      <c r="C231" t="s">
        <v>48</v>
      </c>
      <c r="D231">
        <v>168.54265200000003</v>
      </c>
      <c r="E231">
        <v>113.60815099999999</v>
      </c>
      <c r="F231">
        <f t="shared" si="3"/>
        <v>-54.93450100000004</v>
      </c>
    </row>
    <row r="232" spans="1:6" x14ac:dyDescent="0.3">
      <c r="A232" t="s">
        <v>1</v>
      </c>
      <c r="B232" t="s">
        <v>653</v>
      </c>
      <c r="C232" t="s">
        <v>126</v>
      </c>
      <c r="D232">
        <v>22.564608999999997</v>
      </c>
      <c r="E232">
        <v>46.113517000000002</v>
      </c>
      <c r="F232">
        <f t="shared" si="3"/>
        <v>23.548908000000004</v>
      </c>
    </row>
    <row r="233" spans="1:6" x14ac:dyDescent="0.3">
      <c r="A233" t="s">
        <v>1</v>
      </c>
      <c r="B233" t="s">
        <v>654</v>
      </c>
      <c r="C233" t="s">
        <v>49</v>
      </c>
      <c r="D233">
        <v>66.861338000000003</v>
      </c>
      <c r="E233">
        <v>42.525764999999993</v>
      </c>
      <c r="F233">
        <f t="shared" si="3"/>
        <v>-24.335573000000011</v>
      </c>
    </row>
    <row r="234" spans="1:6" x14ac:dyDescent="0.3">
      <c r="A234" t="s">
        <v>1</v>
      </c>
      <c r="B234" t="s">
        <v>655</v>
      </c>
      <c r="C234" t="s">
        <v>50</v>
      </c>
      <c r="D234">
        <v>39.736916000000008</v>
      </c>
      <c r="E234">
        <v>26.899980999999997</v>
      </c>
      <c r="F234">
        <f t="shared" si="3"/>
        <v>-12.836935000000011</v>
      </c>
    </row>
    <row r="235" spans="1:6" x14ac:dyDescent="0.3">
      <c r="A235" t="s">
        <v>1</v>
      </c>
      <c r="B235" t="s">
        <v>656</v>
      </c>
      <c r="C235" t="s">
        <v>51</v>
      </c>
      <c r="D235">
        <v>237.20632800000001</v>
      </c>
      <c r="E235">
        <v>2.7945130000000002</v>
      </c>
      <c r="F235">
        <f t="shared" si="3"/>
        <v>-234.41181500000002</v>
      </c>
    </row>
    <row r="236" spans="1:6" x14ac:dyDescent="0.3">
      <c r="A236" t="s">
        <v>657</v>
      </c>
      <c r="B236" t="s">
        <v>658</v>
      </c>
      <c r="C236" t="s">
        <v>0</v>
      </c>
      <c r="D236">
        <v>303393.681966</v>
      </c>
      <c r="E236">
        <v>166085.32203400001</v>
      </c>
      <c r="F236">
        <f t="shared" si="3"/>
        <v>-137308.35993199999</v>
      </c>
    </row>
    <row r="237" spans="1:6" x14ac:dyDescent="0.3">
      <c r="A237" t="s">
        <v>657</v>
      </c>
      <c r="B237" t="s">
        <v>659</v>
      </c>
      <c r="C237" t="s">
        <v>660</v>
      </c>
      <c r="D237">
        <v>1550069.1771867061</v>
      </c>
      <c r="E237">
        <v>902713.17669375055</v>
      </c>
      <c r="F237">
        <f t="shared" si="3"/>
        <v>-647356.00049295556</v>
      </c>
    </row>
    <row r="238" spans="1:6" x14ac:dyDescent="0.3">
      <c r="A238" t="s">
        <v>657</v>
      </c>
      <c r="B238" t="s">
        <v>661</v>
      </c>
      <c r="C238" t="s">
        <v>662</v>
      </c>
      <c r="D238">
        <v>398260.63153399999</v>
      </c>
      <c r="E238">
        <v>211447.87584200001</v>
      </c>
      <c r="F238">
        <f t="shared" si="3"/>
        <v>-186812.75569199998</v>
      </c>
    </row>
    <row r="239" spans="1:6" x14ac:dyDescent="0.3">
      <c r="A239" t="s">
        <v>657</v>
      </c>
      <c r="B239" t="s">
        <v>663</v>
      </c>
      <c r="C239" t="s">
        <v>664</v>
      </c>
      <c r="D239">
        <v>71040.95851099999</v>
      </c>
      <c r="E239">
        <v>88117.692740000013</v>
      </c>
      <c r="F239">
        <f t="shared" si="3"/>
        <v>17076.734229000023</v>
      </c>
    </row>
    <row r="240" spans="1:6" x14ac:dyDescent="0.3">
      <c r="A240" t="s">
        <v>657</v>
      </c>
      <c r="B240" t="s">
        <v>665</v>
      </c>
      <c r="C240" t="s">
        <v>334</v>
      </c>
      <c r="D240">
        <v>388046.30652100005</v>
      </c>
      <c r="E240">
        <v>282978.997569</v>
      </c>
      <c r="F240">
        <f t="shared" si="3"/>
        <v>-105067.30895200005</v>
      </c>
    </row>
    <row r="241" spans="1:6" x14ac:dyDescent="0.3">
      <c r="A241" t="s">
        <v>657</v>
      </c>
      <c r="B241" t="s">
        <v>666</v>
      </c>
      <c r="C241" t="s">
        <v>667</v>
      </c>
      <c r="D241">
        <v>421371.23352900002</v>
      </c>
      <c r="E241">
        <v>244110.37973099999</v>
      </c>
      <c r="F241">
        <f t="shared" si="3"/>
        <v>-177260.85379800003</v>
      </c>
    </row>
    <row r="242" spans="1:6" x14ac:dyDescent="0.3">
      <c r="A242" t="s">
        <v>657</v>
      </c>
      <c r="B242" t="s">
        <v>668</v>
      </c>
      <c r="C242" t="s">
        <v>669</v>
      </c>
      <c r="D242">
        <v>19701.074660000002</v>
      </c>
      <c r="E242">
        <v>16308.959596999999</v>
      </c>
      <c r="F242">
        <f t="shared" si="3"/>
        <v>-3392.1150630000029</v>
      </c>
    </row>
    <row r="243" spans="1:6" x14ac:dyDescent="0.3">
      <c r="A243" t="s">
        <v>657</v>
      </c>
      <c r="B243" t="s">
        <v>670</v>
      </c>
      <c r="C243" t="s">
        <v>671</v>
      </c>
      <c r="D243">
        <v>413618.25741999998</v>
      </c>
      <c r="E243">
        <v>199150.73693899999</v>
      </c>
      <c r="F243">
        <f t="shared" si="3"/>
        <v>-214467.52048099999</v>
      </c>
    </row>
    <row r="244" spans="1:6" x14ac:dyDescent="0.3">
      <c r="A244" t="s">
        <v>657</v>
      </c>
      <c r="B244" t="s">
        <v>672</v>
      </c>
      <c r="C244" t="s">
        <v>673</v>
      </c>
      <c r="D244">
        <v>1500797.335586</v>
      </c>
      <c r="E244">
        <v>896572.68938400003</v>
      </c>
      <c r="F244">
        <f t="shared" si="3"/>
        <v>-604224.64620199997</v>
      </c>
    </row>
    <row r="245" spans="1:6" x14ac:dyDescent="0.3">
      <c r="A245" t="s">
        <v>657</v>
      </c>
      <c r="B245" t="s">
        <v>674</v>
      </c>
      <c r="C245" t="s">
        <v>675</v>
      </c>
      <c r="D245">
        <v>582495.04241900006</v>
      </c>
      <c r="E245">
        <v>248860.40446999998</v>
      </c>
      <c r="F245">
        <f t="shared" si="3"/>
        <v>-333634.63794900011</v>
      </c>
    </row>
    <row r="246" spans="1:6" x14ac:dyDescent="0.3">
      <c r="A246" t="s">
        <v>657</v>
      </c>
      <c r="B246" t="s">
        <v>676</v>
      </c>
      <c r="C246" t="s">
        <v>677</v>
      </c>
      <c r="D246">
        <v>16206.027628999998</v>
      </c>
      <c r="E246">
        <v>19557.906899000001</v>
      </c>
      <c r="F246">
        <f t="shared" si="3"/>
        <v>3351.8792700000031</v>
      </c>
    </row>
    <row r="247" spans="1:6" x14ac:dyDescent="0.3">
      <c r="A247" t="s">
        <v>657</v>
      </c>
      <c r="B247" t="s">
        <v>678</v>
      </c>
      <c r="C247" t="s">
        <v>679</v>
      </c>
      <c r="D247">
        <v>18033.469237000001</v>
      </c>
      <c r="E247">
        <v>15590.702498999999</v>
      </c>
      <c r="F247">
        <f t="shared" si="3"/>
        <v>-2442.7667380000021</v>
      </c>
    </row>
    <row r="248" spans="1:6" x14ac:dyDescent="0.3">
      <c r="A248" t="s">
        <v>657</v>
      </c>
      <c r="B248" t="s">
        <v>680</v>
      </c>
      <c r="C248" t="s">
        <v>681</v>
      </c>
      <c r="D248">
        <v>15990.845006</v>
      </c>
      <c r="E248">
        <v>9353.2389810000004</v>
      </c>
      <c r="F248">
        <f t="shared" si="3"/>
        <v>-6637.6060249999991</v>
      </c>
    </row>
    <row r="249" spans="1:6" x14ac:dyDescent="0.3">
      <c r="A249" t="s">
        <v>657</v>
      </c>
      <c r="B249" t="s">
        <v>682</v>
      </c>
      <c r="C249" t="s">
        <v>683</v>
      </c>
      <c r="D249">
        <v>102353.897705</v>
      </c>
      <c r="E249">
        <v>0</v>
      </c>
      <c r="F249">
        <f t="shared" si="3"/>
        <v>-102353.897705</v>
      </c>
    </row>
    <row r="250" spans="1:6" x14ac:dyDescent="0.3">
      <c r="A250" t="s">
        <v>657</v>
      </c>
      <c r="B250" t="s">
        <v>684</v>
      </c>
      <c r="C250" t="s">
        <v>685</v>
      </c>
      <c r="D250">
        <v>76937.658246999999</v>
      </c>
      <c r="E250">
        <v>37403.187606</v>
      </c>
      <c r="F250">
        <f t="shared" si="3"/>
        <v>-39534.470641</v>
      </c>
    </row>
    <row r="251" spans="1:6" x14ac:dyDescent="0.3">
      <c r="A251" t="s">
        <v>657</v>
      </c>
      <c r="B251" t="s">
        <v>376</v>
      </c>
      <c r="C251" t="s">
        <v>244</v>
      </c>
      <c r="D251">
        <v>10.651216999999999</v>
      </c>
      <c r="E251">
        <v>3.1424639999999999</v>
      </c>
      <c r="F251">
        <f t="shared" si="3"/>
        <v>-7.5087529999999987</v>
      </c>
    </row>
    <row r="252" spans="1:6" x14ac:dyDescent="0.3">
      <c r="A252" t="s">
        <v>657</v>
      </c>
      <c r="B252" t="s">
        <v>377</v>
      </c>
      <c r="C252" t="s">
        <v>175</v>
      </c>
      <c r="D252">
        <v>168536.34640799998</v>
      </c>
      <c r="E252">
        <v>142910.91553100001</v>
      </c>
      <c r="F252">
        <f t="shared" si="3"/>
        <v>-25625.430876999977</v>
      </c>
    </row>
    <row r="253" spans="1:6" x14ac:dyDescent="0.3">
      <c r="A253" t="s">
        <v>657</v>
      </c>
      <c r="B253" t="s">
        <v>378</v>
      </c>
      <c r="C253" t="s">
        <v>379</v>
      </c>
      <c r="D253">
        <v>1.8124000000000001E-2</v>
      </c>
      <c r="E253">
        <v>3.9322999999999997E-2</v>
      </c>
      <c r="F253">
        <f t="shared" si="3"/>
        <v>2.1198999999999996E-2</v>
      </c>
    </row>
    <row r="254" spans="1:6" x14ac:dyDescent="0.3">
      <c r="A254" t="s">
        <v>657</v>
      </c>
      <c r="B254" t="s">
        <v>380</v>
      </c>
      <c r="C254" t="s">
        <v>173</v>
      </c>
      <c r="D254">
        <v>219509.96011300001</v>
      </c>
      <c r="E254">
        <v>140068.08203799999</v>
      </c>
      <c r="F254">
        <f t="shared" si="3"/>
        <v>-79441.878075000015</v>
      </c>
    </row>
    <row r="255" spans="1:6" x14ac:dyDescent="0.3">
      <c r="A255" t="s">
        <v>657</v>
      </c>
      <c r="B255" t="s">
        <v>381</v>
      </c>
      <c r="C255" t="s">
        <v>247</v>
      </c>
      <c r="D255">
        <v>2352.24631</v>
      </c>
      <c r="E255">
        <v>4132.3802840000008</v>
      </c>
      <c r="F255">
        <f t="shared" si="3"/>
        <v>1780.1339740000008</v>
      </c>
    </row>
    <row r="256" spans="1:6" x14ac:dyDescent="0.3">
      <c r="A256" t="s">
        <v>657</v>
      </c>
      <c r="B256" t="s">
        <v>382</v>
      </c>
      <c r="C256" t="s">
        <v>206</v>
      </c>
      <c r="D256">
        <v>17.938596</v>
      </c>
      <c r="E256">
        <v>262.35558000000003</v>
      </c>
      <c r="F256">
        <f t="shared" si="3"/>
        <v>244.41698400000004</v>
      </c>
    </row>
    <row r="257" spans="1:6" x14ac:dyDescent="0.3">
      <c r="A257" t="s">
        <v>657</v>
      </c>
      <c r="B257" t="s">
        <v>383</v>
      </c>
      <c r="C257" t="s">
        <v>233</v>
      </c>
      <c r="D257">
        <v>923.11862199999996</v>
      </c>
      <c r="E257">
        <v>1903.4997739999999</v>
      </c>
      <c r="F257">
        <f t="shared" si="3"/>
        <v>980.38115199999993</v>
      </c>
    </row>
    <row r="258" spans="1:6" x14ac:dyDescent="0.3">
      <c r="A258" t="s">
        <v>657</v>
      </c>
      <c r="B258" t="s">
        <v>384</v>
      </c>
      <c r="C258" t="s">
        <v>250</v>
      </c>
      <c r="D258">
        <v>2380.917809</v>
      </c>
      <c r="E258">
        <v>2812.3445739999997</v>
      </c>
      <c r="F258">
        <f t="shared" si="3"/>
        <v>431.4267649999997</v>
      </c>
    </row>
    <row r="259" spans="1:6" x14ac:dyDescent="0.3">
      <c r="A259" t="s">
        <v>657</v>
      </c>
      <c r="B259" t="s">
        <v>385</v>
      </c>
      <c r="C259" t="s">
        <v>2</v>
      </c>
      <c r="D259">
        <v>1937.2013969999998</v>
      </c>
      <c r="E259">
        <v>1049.5605310000001</v>
      </c>
      <c r="F259">
        <f t="shared" ref="F259:F322" si="4">E259 -D259</f>
        <v>-887.64086599999973</v>
      </c>
    </row>
    <row r="260" spans="1:6" x14ac:dyDescent="0.3">
      <c r="A260" t="s">
        <v>657</v>
      </c>
      <c r="B260" t="s">
        <v>386</v>
      </c>
      <c r="C260" t="s">
        <v>222</v>
      </c>
      <c r="D260">
        <v>5517.7798890000004</v>
      </c>
      <c r="E260">
        <v>4381.7392360000003</v>
      </c>
      <c r="F260">
        <f t="shared" si="4"/>
        <v>-1136.040653</v>
      </c>
    </row>
    <row r="261" spans="1:6" x14ac:dyDescent="0.3">
      <c r="A261" t="s">
        <v>657</v>
      </c>
      <c r="B261" t="s">
        <v>387</v>
      </c>
      <c r="C261" t="s">
        <v>283</v>
      </c>
      <c r="D261">
        <v>253.43763299999998</v>
      </c>
      <c r="E261">
        <v>3684.6613690000004</v>
      </c>
      <c r="F261">
        <f t="shared" si="4"/>
        <v>3431.2237360000004</v>
      </c>
    </row>
    <row r="262" spans="1:6" x14ac:dyDescent="0.3">
      <c r="A262" t="s">
        <v>657</v>
      </c>
      <c r="B262" t="s">
        <v>388</v>
      </c>
      <c r="C262" t="s">
        <v>207</v>
      </c>
      <c r="D262">
        <v>6.3610869999999995</v>
      </c>
      <c r="E262">
        <v>219.43719400000001</v>
      </c>
      <c r="F262">
        <f t="shared" si="4"/>
        <v>213.07610700000001</v>
      </c>
    </row>
    <row r="263" spans="1:6" x14ac:dyDescent="0.3">
      <c r="A263" t="s">
        <v>657</v>
      </c>
      <c r="B263" t="s">
        <v>389</v>
      </c>
      <c r="C263" t="s">
        <v>390</v>
      </c>
      <c r="D263">
        <v>908.51150199999995</v>
      </c>
      <c r="E263">
        <v>2316.0908039999999</v>
      </c>
      <c r="F263">
        <f t="shared" si="4"/>
        <v>1407.5793020000001</v>
      </c>
    </row>
    <row r="264" spans="1:6" x14ac:dyDescent="0.3">
      <c r="A264" t="s">
        <v>657</v>
      </c>
      <c r="B264" t="s">
        <v>391</v>
      </c>
      <c r="C264" t="s">
        <v>224</v>
      </c>
      <c r="D264">
        <v>4.4324300000000001</v>
      </c>
      <c r="E264">
        <v>274.501712</v>
      </c>
      <c r="F264">
        <f t="shared" si="4"/>
        <v>270.06928199999999</v>
      </c>
    </row>
    <row r="265" spans="1:6" x14ac:dyDescent="0.3">
      <c r="A265" t="s">
        <v>657</v>
      </c>
      <c r="B265" t="s">
        <v>392</v>
      </c>
      <c r="C265" t="s">
        <v>257</v>
      </c>
      <c r="D265">
        <v>160.69642399999998</v>
      </c>
      <c r="E265">
        <v>1067.5850760000001</v>
      </c>
      <c r="F265">
        <f t="shared" si="4"/>
        <v>906.88865200000009</v>
      </c>
    </row>
    <row r="266" spans="1:6" x14ac:dyDescent="0.3">
      <c r="A266" t="s">
        <v>657</v>
      </c>
      <c r="B266" t="s">
        <v>393</v>
      </c>
      <c r="C266" t="s">
        <v>318</v>
      </c>
      <c r="D266">
        <v>3.524651</v>
      </c>
      <c r="E266">
        <v>292.46761199999997</v>
      </c>
      <c r="F266">
        <f t="shared" si="4"/>
        <v>288.94296099999997</v>
      </c>
    </row>
    <row r="267" spans="1:6" x14ac:dyDescent="0.3">
      <c r="A267" t="s">
        <v>657</v>
      </c>
      <c r="B267" t="s">
        <v>394</v>
      </c>
      <c r="C267" t="s">
        <v>214</v>
      </c>
      <c r="D267">
        <v>18.678840000000001</v>
      </c>
      <c r="E267">
        <v>612.43262400000003</v>
      </c>
      <c r="F267">
        <f t="shared" si="4"/>
        <v>593.753784</v>
      </c>
    </row>
    <row r="268" spans="1:6" x14ac:dyDescent="0.3">
      <c r="A268" t="s">
        <v>657</v>
      </c>
      <c r="B268" t="s">
        <v>395</v>
      </c>
      <c r="C268" t="s">
        <v>249</v>
      </c>
      <c r="D268">
        <v>225.342714</v>
      </c>
      <c r="E268">
        <v>537.54375099999993</v>
      </c>
      <c r="F268">
        <f t="shared" si="4"/>
        <v>312.20103699999993</v>
      </c>
    </row>
    <row r="269" spans="1:6" x14ac:dyDescent="0.3">
      <c r="A269" t="s">
        <v>657</v>
      </c>
      <c r="B269" t="s">
        <v>396</v>
      </c>
      <c r="C269" t="s">
        <v>230</v>
      </c>
      <c r="D269">
        <v>3094.763602</v>
      </c>
      <c r="E269">
        <v>5278.3824999999997</v>
      </c>
      <c r="F269">
        <f t="shared" si="4"/>
        <v>2183.6188979999997</v>
      </c>
    </row>
    <row r="270" spans="1:6" x14ac:dyDescent="0.3">
      <c r="A270" t="s">
        <v>657</v>
      </c>
      <c r="B270" t="s">
        <v>397</v>
      </c>
      <c r="C270" t="s">
        <v>398</v>
      </c>
      <c r="D270">
        <v>0.65023000000000009</v>
      </c>
      <c r="E270">
        <v>41.290954999999997</v>
      </c>
      <c r="F270">
        <f t="shared" si="4"/>
        <v>40.640724999999996</v>
      </c>
    </row>
    <row r="271" spans="1:6" x14ac:dyDescent="0.3">
      <c r="A271" t="s">
        <v>657</v>
      </c>
      <c r="B271" t="s">
        <v>399</v>
      </c>
      <c r="C271" t="s">
        <v>400</v>
      </c>
      <c r="D271">
        <v>3.4563769999999998</v>
      </c>
      <c r="E271">
        <v>193.29386</v>
      </c>
      <c r="F271">
        <f t="shared" si="4"/>
        <v>189.83748299999999</v>
      </c>
    </row>
    <row r="272" spans="1:6" x14ac:dyDescent="0.3">
      <c r="A272" t="s">
        <v>657</v>
      </c>
      <c r="B272" t="s">
        <v>401</v>
      </c>
      <c r="C272" t="s">
        <v>402</v>
      </c>
      <c r="D272">
        <v>9.9761600000000001</v>
      </c>
      <c r="E272">
        <v>77.451741999999996</v>
      </c>
      <c r="F272">
        <f t="shared" si="4"/>
        <v>67.475582000000003</v>
      </c>
    </row>
    <row r="273" spans="1:6" x14ac:dyDescent="0.3">
      <c r="A273" t="s">
        <v>657</v>
      </c>
      <c r="B273" t="s">
        <v>403</v>
      </c>
      <c r="C273" t="s">
        <v>195</v>
      </c>
      <c r="D273">
        <v>8.2351340000000004</v>
      </c>
      <c r="E273">
        <v>163.94009299999999</v>
      </c>
      <c r="F273">
        <f t="shared" si="4"/>
        <v>155.704959</v>
      </c>
    </row>
    <row r="274" spans="1:6" x14ac:dyDescent="0.3">
      <c r="A274" t="s">
        <v>657</v>
      </c>
      <c r="B274" t="s">
        <v>404</v>
      </c>
      <c r="C274" t="s">
        <v>405</v>
      </c>
      <c r="D274">
        <v>0.30270200000000003</v>
      </c>
      <c r="E274">
        <v>4.6405799999999999</v>
      </c>
      <c r="F274">
        <f t="shared" si="4"/>
        <v>4.3378779999999999</v>
      </c>
    </row>
    <row r="275" spans="1:6" x14ac:dyDescent="0.3">
      <c r="A275" t="s">
        <v>657</v>
      </c>
      <c r="B275" t="s">
        <v>406</v>
      </c>
      <c r="C275" t="s">
        <v>229</v>
      </c>
      <c r="D275">
        <v>0.76561400000000002</v>
      </c>
      <c r="E275">
        <v>27.260067999999997</v>
      </c>
      <c r="F275">
        <f t="shared" si="4"/>
        <v>26.494453999999998</v>
      </c>
    </row>
    <row r="276" spans="1:6" x14ac:dyDescent="0.3">
      <c r="A276" t="s">
        <v>657</v>
      </c>
      <c r="B276" t="s">
        <v>407</v>
      </c>
      <c r="C276" t="s">
        <v>408</v>
      </c>
      <c r="D276">
        <v>3.8932020000000001</v>
      </c>
      <c r="E276">
        <v>540.21797700000002</v>
      </c>
      <c r="F276">
        <f t="shared" si="4"/>
        <v>536.32477500000005</v>
      </c>
    </row>
    <row r="277" spans="1:6" x14ac:dyDescent="0.3">
      <c r="A277" t="s">
        <v>657</v>
      </c>
      <c r="B277" t="s">
        <v>409</v>
      </c>
      <c r="C277" t="s">
        <v>410</v>
      </c>
      <c r="D277">
        <v>1.518324</v>
      </c>
      <c r="E277">
        <v>62.083767999999999</v>
      </c>
      <c r="F277">
        <f t="shared" si="4"/>
        <v>60.565443999999999</v>
      </c>
    </row>
    <row r="278" spans="1:6" x14ac:dyDescent="0.3">
      <c r="A278" t="s">
        <v>657</v>
      </c>
      <c r="B278" t="s">
        <v>411</v>
      </c>
      <c r="C278" t="s">
        <v>245</v>
      </c>
      <c r="D278">
        <v>6.1558310000000009</v>
      </c>
      <c r="E278">
        <v>77.297333000000009</v>
      </c>
      <c r="F278">
        <f t="shared" si="4"/>
        <v>71.141502000000003</v>
      </c>
    </row>
    <row r="279" spans="1:6" x14ac:dyDescent="0.3">
      <c r="A279" t="s">
        <v>657</v>
      </c>
      <c r="B279" t="s">
        <v>412</v>
      </c>
      <c r="C279" t="s">
        <v>204</v>
      </c>
      <c r="D279">
        <v>20.700606000000001</v>
      </c>
      <c r="E279">
        <v>267.11153300000001</v>
      </c>
      <c r="F279">
        <f t="shared" si="4"/>
        <v>246.41092700000002</v>
      </c>
    </row>
    <row r="280" spans="1:6" x14ac:dyDescent="0.3">
      <c r="A280" t="s">
        <v>657</v>
      </c>
      <c r="B280" t="s">
        <v>413</v>
      </c>
      <c r="C280" t="s">
        <v>315</v>
      </c>
      <c r="D280">
        <v>1186.232569</v>
      </c>
      <c r="E280">
        <v>1297.0122019999999</v>
      </c>
      <c r="F280">
        <f t="shared" si="4"/>
        <v>110.77963299999988</v>
      </c>
    </row>
    <row r="281" spans="1:6" x14ac:dyDescent="0.3">
      <c r="A281" t="s">
        <v>657</v>
      </c>
      <c r="B281" t="s">
        <v>414</v>
      </c>
      <c r="C281" t="s">
        <v>415</v>
      </c>
      <c r="D281">
        <v>64.72627700000001</v>
      </c>
      <c r="E281">
        <v>329.61930100000001</v>
      </c>
      <c r="F281">
        <f t="shared" si="4"/>
        <v>264.89302399999997</v>
      </c>
    </row>
    <row r="282" spans="1:6" x14ac:dyDescent="0.3">
      <c r="A282" t="s">
        <v>657</v>
      </c>
      <c r="B282" t="s">
        <v>416</v>
      </c>
      <c r="C282" t="s">
        <v>225</v>
      </c>
      <c r="D282">
        <v>22.883654</v>
      </c>
      <c r="E282">
        <v>374.41035800000003</v>
      </c>
      <c r="F282">
        <f t="shared" si="4"/>
        <v>351.52670400000005</v>
      </c>
    </row>
    <row r="283" spans="1:6" x14ac:dyDescent="0.3">
      <c r="A283" t="s">
        <v>657</v>
      </c>
      <c r="B283" t="s">
        <v>417</v>
      </c>
      <c r="C283" t="s">
        <v>198</v>
      </c>
      <c r="D283">
        <v>3.0200279999999999</v>
      </c>
      <c r="E283">
        <v>246.57281</v>
      </c>
      <c r="F283">
        <f t="shared" si="4"/>
        <v>243.55278200000001</v>
      </c>
    </row>
    <row r="284" spans="1:6" x14ac:dyDescent="0.3">
      <c r="A284" t="s">
        <v>657</v>
      </c>
      <c r="B284" t="s">
        <v>418</v>
      </c>
      <c r="C284" t="s">
        <v>419</v>
      </c>
      <c r="D284">
        <v>2.3121670000000001</v>
      </c>
      <c r="E284">
        <v>137.010808</v>
      </c>
      <c r="F284">
        <f t="shared" si="4"/>
        <v>134.69864100000001</v>
      </c>
    </row>
    <row r="285" spans="1:6" x14ac:dyDescent="0.3">
      <c r="A285" t="s">
        <v>657</v>
      </c>
      <c r="B285" t="s">
        <v>420</v>
      </c>
      <c r="C285" t="s">
        <v>421</v>
      </c>
      <c r="D285">
        <v>1.094279</v>
      </c>
      <c r="E285">
        <v>59.127163000000003</v>
      </c>
      <c r="F285">
        <f t="shared" si="4"/>
        <v>58.032884000000003</v>
      </c>
    </row>
    <row r="286" spans="1:6" x14ac:dyDescent="0.3">
      <c r="A286" t="s">
        <v>657</v>
      </c>
      <c r="B286" t="s">
        <v>422</v>
      </c>
      <c r="C286" t="s">
        <v>220</v>
      </c>
      <c r="D286">
        <v>7814.5687909999997</v>
      </c>
      <c r="E286">
        <v>8080.2046519999994</v>
      </c>
      <c r="F286">
        <f t="shared" si="4"/>
        <v>265.63586099999975</v>
      </c>
    </row>
    <row r="287" spans="1:6" x14ac:dyDescent="0.3">
      <c r="A287" t="s">
        <v>657</v>
      </c>
      <c r="B287" t="s">
        <v>423</v>
      </c>
      <c r="C287" t="s">
        <v>3</v>
      </c>
      <c r="D287">
        <v>2317.114775</v>
      </c>
      <c r="E287">
        <v>1782.1439129999999</v>
      </c>
      <c r="F287">
        <f t="shared" si="4"/>
        <v>-534.97086200000012</v>
      </c>
    </row>
    <row r="288" spans="1:6" x14ac:dyDescent="0.3">
      <c r="A288" t="s">
        <v>657</v>
      </c>
      <c r="B288" t="s">
        <v>424</v>
      </c>
      <c r="C288" t="s">
        <v>4</v>
      </c>
      <c r="D288">
        <v>1965.4991380000001</v>
      </c>
      <c r="E288">
        <v>605.40288400000009</v>
      </c>
      <c r="F288">
        <f t="shared" si="4"/>
        <v>-1360.096254</v>
      </c>
    </row>
    <row r="289" spans="1:6" x14ac:dyDescent="0.3">
      <c r="A289" t="s">
        <v>657</v>
      </c>
      <c r="B289" t="s">
        <v>425</v>
      </c>
      <c r="C289" t="s">
        <v>310</v>
      </c>
      <c r="D289">
        <v>31.817195999999999</v>
      </c>
      <c r="E289">
        <v>170.559597</v>
      </c>
      <c r="F289">
        <f t="shared" si="4"/>
        <v>138.742401</v>
      </c>
    </row>
    <row r="290" spans="1:6" x14ac:dyDescent="0.3">
      <c r="A290" t="s">
        <v>657</v>
      </c>
      <c r="B290" t="s">
        <v>426</v>
      </c>
      <c r="C290" t="s">
        <v>427</v>
      </c>
      <c r="D290">
        <v>0.25287800000000005</v>
      </c>
      <c r="E290">
        <v>22.573242999999998</v>
      </c>
      <c r="F290">
        <f t="shared" si="4"/>
        <v>22.320364999999999</v>
      </c>
    </row>
    <row r="291" spans="1:6" x14ac:dyDescent="0.3">
      <c r="A291" t="s">
        <v>657</v>
      </c>
      <c r="B291" t="s">
        <v>428</v>
      </c>
      <c r="C291" t="s">
        <v>231</v>
      </c>
      <c r="D291">
        <v>4089.0663550000004</v>
      </c>
      <c r="E291">
        <v>3484.6161309999998</v>
      </c>
      <c r="F291">
        <f t="shared" si="4"/>
        <v>-604.45022400000062</v>
      </c>
    </row>
    <row r="292" spans="1:6" x14ac:dyDescent="0.3">
      <c r="A292" t="s">
        <v>657</v>
      </c>
      <c r="B292" t="s">
        <v>429</v>
      </c>
      <c r="C292" t="s">
        <v>286</v>
      </c>
      <c r="D292">
        <v>4466.233303</v>
      </c>
      <c r="E292">
        <v>4885.7728959999995</v>
      </c>
      <c r="F292">
        <f t="shared" si="4"/>
        <v>419.53959299999951</v>
      </c>
    </row>
    <row r="293" spans="1:6" x14ac:dyDescent="0.3">
      <c r="A293" t="s">
        <v>657</v>
      </c>
      <c r="B293" t="s">
        <v>430</v>
      </c>
      <c r="C293" t="s">
        <v>209</v>
      </c>
      <c r="D293">
        <v>224.473285</v>
      </c>
      <c r="E293">
        <v>145.23698200000001</v>
      </c>
      <c r="F293">
        <f t="shared" si="4"/>
        <v>-79.236302999999992</v>
      </c>
    </row>
    <row r="294" spans="1:6" x14ac:dyDescent="0.3">
      <c r="A294" t="s">
        <v>657</v>
      </c>
      <c r="B294" t="s">
        <v>431</v>
      </c>
      <c r="C294" t="s">
        <v>217</v>
      </c>
      <c r="D294">
        <v>8955.3688930000008</v>
      </c>
      <c r="E294">
        <v>8235.1383449999994</v>
      </c>
      <c r="F294">
        <f t="shared" si="4"/>
        <v>-720.23054800000136</v>
      </c>
    </row>
    <row r="295" spans="1:6" x14ac:dyDescent="0.3">
      <c r="A295" t="s">
        <v>657</v>
      </c>
      <c r="B295" t="s">
        <v>432</v>
      </c>
      <c r="C295" t="s">
        <v>210</v>
      </c>
      <c r="D295">
        <v>18421.592140999997</v>
      </c>
      <c r="E295">
        <v>21648.848234000001</v>
      </c>
      <c r="F295">
        <f t="shared" si="4"/>
        <v>3227.2560930000036</v>
      </c>
    </row>
    <row r="296" spans="1:6" x14ac:dyDescent="0.3">
      <c r="A296" t="s">
        <v>657</v>
      </c>
      <c r="B296" t="s">
        <v>433</v>
      </c>
      <c r="C296" t="s">
        <v>285</v>
      </c>
      <c r="D296">
        <v>211.44127399999999</v>
      </c>
      <c r="E296">
        <v>1697.052218</v>
      </c>
      <c r="F296">
        <f t="shared" si="4"/>
        <v>1485.610944</v>
      </c>
    </row>
    <row r="297" spans="1:6" x14ac:dyDescent="0.3">
      <c r="A297" t="s">
        <v>657</v>
      </c>
      <c r="B297" t="s">
        <v>434</v>
      </c>
      <c r="C297" t="s">
        <v>324</v>
      </c>
      <c r="D297">
        <v>670.09193499999992</v>
      </c>
      <c r="E297">
        <v>874.45782500000007</v>
      </c>
      <c r="F297">
        <f t="shared" si="4"/>
        <v>204.36589000000015</v>
      </c>
    </row>
    <row r="298" spans="1:6" x14ac:dyDescent="0.3">
      <c r="A298" t="s">
        <v>657</v>
      </c>
      <c r="B298" t="s">
        <v>435</v>
      </c>
      <c r="C298" t="s">
        <v>196</v>
      </c>
      <c r="D298">
        <v>2717.7826409999998</v>
      </c>
      <c r="E298">
        <v>3761.7103670000001</v>
      </c>
      <c r="F298">
        <f t="shared" si="4"/>
        <v>1043.9277260000003</v>
      </c>
    </row>
    <row r="299" spans="1:6" x14ac:dyDescent="0.3">
      <c r="A299" t="s">
        <v>657</v>
      </c>
      <c r="B299" t="s">
        <v>436</v>
      </c>
      <c r="C299" t="s">
        <v>437</v>
      </c>
      <c r="D299">
        <v>14.781245999999999</v>
      </c>
      <c r="E299">
        <v>0.652281</v>
      </c>
      <c r="F299">
        <f t="shared" si="4"/>
        <v>-14.128964999999999</v>
      </c>
    </row>
    <row r="300" spans="1:6" x14ac:dyDescent="0.3">
      <c r="A300" t="s">
        <v>657</v>
      </c>
      <c r="B300" t="s">
        <v>438</v>
      </c>
      <c r="C300" t="s">
        <v>252</v>
      </c>
      <c r="D300">
        <v>425.57947599999994</v>
      </c>
      <c r="E300">
        <v>465.89386300000001</v>
      </c>
      <c r="F300">
        <f t="shared" si="4"/>
        <v>40.314387000000067</v>
      </c>
    </row>
    <row r="301" spans="1:6" x14ac:dyDescent="0.3">
      <c r="A301" t="s">
        <v>657</v>
      </c>
      <c r="B301" t="s">
        <v>439</v>
      </c>
      <c r="C301" t="s">
        <v>311</v>
      </c>
      <c r="D301">
        <v>7292.1014439999999</v>
      </c>
      <c r="E301">
        <v>3638.1615830000001</v>
      </c>
      <c r="F301">
        <f t="shared" si="4"/>
        <v>-3653.9398609999998</v>
      </c>
    </row>
    <row r="302" spans="1:6" x14ac:dyDescent="0.3">
      <c r="A302" t="s">
        <v>657</v>
      </c>
      <c r="B302" t="s">
        <v>440</v>
      </c>
      <c r="C302" t="s">
        <v>441</v>
      </c>
      <c r="D302">
        <v>1.8751E-2</v>
      </c>
      <c r="E302">
        <v>3.6700000000000001E-3</v>
      </c>
      <c r="F302">
        <f t="shared" si="4"/>
        <v>-1.5081000000000001E-2</v>
      </c>
    </row>
    <row r="303" spans="1:6" x14ac:dyDescent="0.3">
      <c r="A303" t="s">
        <v>657</v>
      </c>
      <c r="B303" t="s">
        <v>442</v>
      </c>
      <c r="C303" t="s">
        <v>5</v>
      </c>
      <c r="D303">
        <v>3175.6809499999999</v>
      </c>
      <c r="E303">
        <v>1988.0589479999999</v>
      </c>
      <c r="F303">
        <f t="shared" si="4"/>
        <v>-1187.6220020000001</v>
      </c>
    </row>
    <row r="304" spans="1:6" x14ac:dyDescent="0.3">
      <c r="A304" t="s">
        <v>657</v>
      </c>
      <c r="B304" t="s">
        <v>443</v>
      </c>
      <c r="C304" t="s">
        <v>238</v>
      </c>
      <c r="D304">
        <v>3303.0694540000004</v>
      </c>
      <c r="E304">
        <v>1050.9240709999999</v>
      </c>
      <c r="F304">
        <f t="shared" si="4"/>
        <v>-2252.1453830000005</v>
      </c>
    </row>
    <row r="305" spans="1:6" x14ac:dyDescent="0.3">
      <c r="A305" t="s">
        <v>657</v>
      </c>
      <c r="B305" t="s">
        <v>444</v>
      </c>
      <c r="C305" t="s">
        <v>237</v>
      </c>
      <c r="D305">
        <v>113.22661199999999</v>
      </c>
      <c r="E305">
        <v>0.435672</v>
      </c>
      <c r="F305">
        <f t="shared" si="4"/>
        <v>-112.79093999999999</v>
      </c>
    </row>
    <row r="306" spans="1:6" x14ac:dyDescent="0.3">
      <c r="A306" t="s">
        <v>657</v>
      </c>
      <c r="B306" t="s">
        <v>445</v>
      </c>
      <c r="C306" t="s">
        <v>228</v>
      </c>
      <c r="D306">
        <v>5134.6022590000002</v>
      </c>
      <c r="E306">
        <v>1915.433428</v>
      </c>
      <c r="F306">
        <f t="shared" si="4"/>
        <v>-3219.168831</v>
      </c>
    </row>
    <row r="307" spans="1:6" x14ac:dyDescent="0.3">
      <c r="A307" t="s">
        <v>657</v>
      </c>
      <c r="B307" t="s">
        <v>446</v>
      </c>
      <c r="C307" t="s">
        <v>322</v>
      </c>
      <c r="D307">
        <v>28227.786897999998</v>
      </c>
      <c r="E307">
        <v>41011.931771000003</v>
      </c>
      <c r="F307">
        <f t="shared" si="4"/>
        <v>12784.144873000005</v>
      </c>
    </row>
    <row r="308" spans="1:6" x14ac:dyDescent="0.3">
      <c r="A308" t="s">
        <v>657</v>
      </c>
      <c r="B308" t="s">
        <v>447</v>
      </c>
      <c r="C308" t="s">
        <v>254</v>
      </c>
      <c r="D308">
        <v>83909.771017000006</v>
      </c>
      <c r="E308">
        <v>6932.5943239999997</v>
      </c>
      <c r="F308">
        <f t="shared" si="4"/>
        <v>-76977.176693000001</v>
      </c>
    </row>
    <row r="309" spans="1:6" x14ac:dyDescent="0.3">
      <c r="A309" t="s">
        <v>657</v>
      </c>
      <c r="B309" t="s">
        <v>448</v>
      </c>
      <c r="C309" t="s">
        <v>277</v>
      </c>
      <c r="D309">
        <v>16805.562238000002</v>
      </c>
      <c r="E309">
        <v>39256.772962000003</v>
      </c>
      <c r="F309">
        <f t="shared" si="4"/>
        <v>22451.210724</v>
      </c>
    </row>
    <row r="310" spans="1:6" x14ac:dyDescent="0.3">
      <c r="A310" t="s">
        <v>657</v>
      </c>
      <c r="B310" t="s">
        <v>449</v>
      </c>
      <c r="C310" t="s">
        <v>158</v>
      </c>
      <c r="D310">
        <v>11745.737281</v>
      </c>
      <c r="E310">
        <v>14643.155522999998</v>
      </c>
      <c r="F310">
        <f t="shared" si="4"/>
        <v>2897.4182419999979</v>
      </c>
    </row>
    <row r="311" spans="1:6" x14ac:dyDescent="0.3">
      <c r="A311" t="s">
        <v>657</v>
      </c>
      <c r="B311" t="s">
        <v>450</v>
      </c>
      <c r="C311" t="s">
        <v>266</v>
      </c>
      <c r="D311">
        <v>479.48136399999999</v>
      </c>
      <c r="E311">
        <v>649.63711899999998</v>
      </c>
      <c r="F311">
        <f t="shared" si="4"/>
        <v>170.155755</v>
      </c>
    </row>
    <row r="312" spans="1:6" x14ac:dyDescent="0.3">
      <c r="A312" t="s">
        <v>657</v>
      </c>
      <c r="B312" t="s">
        <v>451</v>
      </c>
      <c r="C312" t="s">
        <v>194</v>
      </c>
      <c r="D312">
        <v>4.1807369999999997</v>
      </c>
      <c r="E312">
        <v>3.1388449999999999</v>
      </c>
      <c r="F312">
        <f t="shared" si="4"/>
        <v>-1.0418919999999998</v>
      </c>
    </row>
    <row r="313" spans="1:6" x14ac:dyDescent="0.3">
      <c r="A313" t="s">
        <v>657</v>
      </c>
      <c r="B313" t="s">
        <v>452</v>
      </c>
      <c r="C313" t="s">
        <v>273</v>
      </c>
      <c r="D313">
        <v>17.010171</v>
      </c>
      <c r="E313">
        <v>27.977623999999999</v>
      </c>
      <c r="F313">
        <f t="shared" si="4"/>
        <v>10.967452999999999</v>
      </c>
    </row>
    <row r="314" spans="1:6" x14ac:dyDescent="0.3">
      <c r="A314" t="s">
        <v>657</v>
      </c>
      <c r="B314" t="s">
        <v>453</v>
      </c>
      <c r="C314" t="s">
        <v>159</v>
      </c>
      <c r="D314">
        <v>29181.447976999996</v>
      </c>
      <c r="E314">
        <v>21333.608852999998</v>
      </c>
      <c r="F314">
        <f t="shared" si="4"/>
        <v>-7847.8391239999983</v>
      </c>
    </row>
    <row r="315" spans="1:6" x14ac:dyDescent="0.3">
      <c r="A315" t="s">
        <v>657</v>
      </c>
      <c r="B315" t="s">
        <v>454</v>
      </c>
      <c r="C315" t="s">
        <v>242</v>
      </c>
      <c r="D315">
        <v>68462.027306000004</v>
      </c>
      <c r="E315">
        <v>34000.373069000001</v>
      </c>
      <c r="F315">
        <f t="shared" si="4"/>
        <v>-34461.654237000002</v>
      </c>
    </row>
    <row r="316" spans="1:6" x14ac:dyDescent="0.3">
      <c r="A316" t="s">
        <v>657</v>
      </c>
      <c r="B316" t="s">
        <v>455</v>
      </c>
      <c r="C316" t="s">
        <v>200</v>
      </c>
      <c r="D316">
        <v>6799.5223150000002</v>
      </c>
      <c r="E316">
        <v>2510.506781</v>
      </c>
      <c r="F316">
        <f t="shared" si="4"/>
        <v>-4289.0155340000001</v>
      </c>
    </row>
    <row r="317" spans="1:6" x14ac:dyDescent="0.3">
      <c r="A317" t="s">
        <v>657</v>
      </c>
      <c r="B317" t="s">
        <v>456</v>
      </c>
      <c r="C317" t="s">
        <v>457</v>
      </c>
      <c r="D317">
        <v>3518.2552400000004</v>
      </c>
      <c r="E317">
        <v>1886.274541</v>
      </c>
      <c r="F317">
        <f t="shared" si="4"/>
        <v>-1631.9806990000004</v>
      </c>
    </row>
    <row r="318" spans="1:6" x14ac:dyDescent="0.3">
      <c r="A318" t="s">
        <v>657</v>
      </c>
      <c r="B318" t="s">
        <v>458</v>
      </c>
      <c r="C318" t="s">
        <v>459</v>
      </c>
      <c r="D318">
        <v>3038.3552810000001</v>
      </c>
      <c r="E318">
        <v>309.17197099999998</v>
      </c>
      <c r="F318">
        <f t="shared" si="4"/>
        <v>-2729.1833100000003</v>
      </c>
    </row>
    <row r="319" spans="1:6" x14ac:dyDescent="0.3">
      <c r="A319" t="s">
        <v>657</v>
      </c>
      <c r="B319" t="s">
        <v>460</v>
      </c>
      <c r="C319" t="s">
        <v>251</v>
      </c>
      <c r="D319">
        <v>5448.7541119999996</v>
      </c>
      <c r="E319">
        <v>1373.593748</v>
      </c>
      <c r="F319">
        <f t="shared" si="4"/>
        <v>-4075.1603639999994</v>
      </c>
    </row>
    <row r="320" spans="1:6" x14ac:dyDescent="0.3">
      <c r="A320" t="s">
        <v>657</v>
      </c>
      <c r="B320" t="s">
        <v>461</v>
      </c>
      <c r="C320" t="s">
        <v>6</v>
      </c>
      <c r="D320">
        <v>92.862406000000007</v>
      </c>
      <c r="E320">
        <v>25.830141999999999</v>
      </c>
      <c r="F320">
        <f t="shared" si="4"/>
        <v>-67.032264000000012</v>
      </c>
    </row>
    <row r="321" spans="1:6" x14ac:dyDescent="0.3">
      <c r="A321" t="s">
        <v>657</v>
      </c>
      <c r="B321" t="s">
        <v>462</v>
      </c>
      <c r="C321" t="s">
        <v>7</v>
      </c>
      <c r="D321">
        <v>71803.668667999998</v>
      </c>
      <c r="E321">
        <v>23917.705482999998</v>
      </c>
      <c r="F321">
        <f t="shared" si="4"/>
        <v>-47885.963185000001</v>
      </c>
    </row>
    <row r="322" spans="1:6" x14ac:dyDescent="0.3">
      <c r="A322" t="s">
        <v>657</v>
      </c>
      <c r="B322" t="s">
        <v>463</v>
      </c>
      <c r="C322" t="s">
        <v>235</v>
      </c>
      <c r="D322">
        <v>448.55789400000003</v>
      </c>
      <c r="E322">
        <v>218.80631499999998</v>
      </c>
      <c r="F322">
        <f t="shared" si="4"/>
        <v>-229.75157900000005</v>
      </c>
    </row>
    <row r="323" spans="1:6" x14ac:dyDescent="0.3">
      <c r="A323" t="s">
        <v>657</v>
      </c>
      <c r="B323" t="s">
        <v>464</v>
      </c>
      <c r="C323" t="s">
        <v>263</v>
      </c>
      <c r="D323">
        <v>265.932635</v>
      </c>
      <c r="E323">
        <v>135.87964199999999</v>
      </c>
      <c r="F323">
        <f t="shared" ref="F323:F386" si="5">E323 -D323</f>
        <v>-130.05299300000001</v>
      </c>
    </row>
    <row r="324" spans="1:6" x14ac:dyDescent="0.3">
      <c r="A324" t="s">
        <v>657</v>
      </c>
      <c r="B324" t="s">
        <v>465</v>
      </c>
      <c r="C324" t="s">
        <v>265</v>
      </c>
      <c r="D324">
        <v>921.16692499999999</v>
      </c>
      <c r="E324">
        <v>1010.7649990000001</v>
      </c>
      <c r="F324">
        <f t="shared" si="5"/>
        <v>89.598074000000111</v>
      </c>
    </row>
    <row r="325" spans="1:6" x14ac:dyDescent="0.3">
      <c r="A325" t="s">
        <v>657</v>
      </c>
      <c r="B325" t="s">
        <v>466</v>
      </c>
      <c r="C325" t="s">
        <v>287</v>
      </c>
      <c r="D325">
        <v>6125.0447690000001</v>
      </c>
      <c r="E325">
        <v>5979.4488170000004</v>
      </c>
      <c r="F325">
        <f t="shared" si="5"/>
        <v>-145.59595199999967</v>
      </c>
    </row>
    <row r="326" spans="1:6" x14ac:dyDescent="0.3">
      <c r="A326" t="s">
        <v>657</v>
      </c>
      <c r="B326" t="s">
        <v>467</v>
      </c>
      <c r="C326" t="s">
        <v>468</v>
      </c>
      <c r="D326">
        <v>2090.9717449999998</v>
      </c>
      <c r="E326">
        <v>231.651769</v>
      </c>
      <c r="F326">
        <f t="shared" si="5"/>
        <v>-1859.3199759999998</v>
      </c>
    </row>
    <row r="327" spans="1:6" x14ac:dyDescent="0.3">
      <c r="A327" t="s">
        <v>657</v>
      </c>
      <c r="B327" t="s">
        <v>469</v>
      </c>
      <c r="C327" t="s">
        <v>205</v>
      </c>
      <c r="D327">
        <v>6.1022169999999996</v>
      </c>
      <c r="E327">
        <v>5.177079</v>
      </c>
      <c r="F327">
        <f t="shared" si="5"/>
        <v>-0.92513799999999957</v>
      </c>
    </row>
    <row r="328" spans="1:6" x14ac:dyDescent="0.3">
      <c r="A328" t="s">
        <v>657</v>
      </c>
      <c r="B328" t="s">
        <v>470</v>
      </c>
      <c r="C328" t="s">
        <v>320</v>
      </c>
      <c r="D328">
        <v>680.98189000000002</v>
      </c>
      <c r="E328">
        <v>962.91558499999996</v>
      </c>
      <c r="F328">
        <f t="shared" si="5"/>
        <v>281.93369499999994</v>
      </c>
    </row>
    <row r="329" spans="1:6" x14ac:dyDescent="0.3">
      <c r="A329" t="s">
        <v>657</v>
      </c>
      <c r="B329" t="s">
        <v>471</v>
      </c>
      <c r="C329" t="s">
        <v>197</v>
      </c>
      <c r="D329">
        <v>29.391552999999998</v>
      </c>
      <c r="E329">
        <v>54.229258999999999</v>
      </c>
      <c r="F329">
        <f t="shared" si="5"/>
        <v>24.837706000000001</v>
      </c>
    </row>
    <row r="330" spans="1:6" x14ac:dyDescent="0.3">
      <c r="A330" t="s">
        <v>657</v>
      </c>
      <c r="B330" t="s">
        <v>472</v>
      </c>
      <c r="C330" t="s">
        <v>201</v>
      </c>
      <c r="D330">
        <v>55.861412999999999</v>
      </c>
      <c r="E330">
        <v>77.801245999999992</v>
      </c>
      <c r="F330">
        <f t="shared" si="5"/>
        <v>21.939832999999993</v>
      </c>
    </row>
    <row r="331" spans="1:6" x14ac:dyDescent="0.3">
      <c r="A331" t="s">
        <v>657</v>
      </c>
      <c r="B331" t="s">
        <v>473</v>
      </c>
      <c r="C331" t="s">
        <v>241</v>
      </c>
      <c r="D331">
        <v>41.881348000000003</v>
      </c>
      <c r="E331">
        <v>848.33704299999999</v>
      </c>
      <c r="F331">
        <f t="shared" si="5"/>
        <v>806.45569499999999</v>
      </c>
    </row>
    <row r="332" spans="1:6" x14ac:dyDescent="0.3">
      <c r="A332" t="s">
        <v>657</v>
      </c>
      <c r="B332" t="s">
        <v>474</v>
      </c>
      <c r="C332" t="s">
        <v>8</v>
      </c>
      <c r="D332">
        <v>3177.9009109999997</v>
      </c>
      <c r="E332">
        <v>325.94745399999999</v>
      </c>
      <c r="F332">
        <f t="shared" si="5"/>
        <v>-2851.9534569999996</v>
      </c>
    </row>
    <row r="333" spans="1:6" x14ac:dyDescent="0.3">
      <c r="A333" t="s">
        <v>657</v>
      </c>
      <c r="B333" t="s">
        <v>475</v>
      </c>
      <c r="C333" t="s">
        <v>476</v>
      </c>
      <c r="D333">
        <v>15.812408</v>
      </c>
      <c r="E333">
        <v>59.651591000000003</v>
      </c>
      <c r="F333">
        <f t="shared" si="5"/>
        <v>43.839183000000006</v>
      </c>
    </row>
    <row r="334" spans="1:6" x14ac:dyDescent="0.3">
      <c r="A334" t="s">
        <v>657</v>
      </c>
      <c r="B334" t="s">
        <v>477</v>
      </c>
      <c r="C334" t="s">
        <v>9</v>
      </c>
      <c r="D334">
        <v>45.452729000000005</v>
      </c>
      <c r="E334">
        <v>45.899382000000003</v>
      </c>
      <c r="F334">
        <f t="shared" si="5"/>
        <v>0.44665299999999775</v>
      </c>
    </row>
    <row r="335" spans="1:6" x14ac:dyDescent="0.3">
      <c r="A335" t="s">
        <v>657</v>
      </c>
      <c r="B335" t="s">
        <v>478</v>
      </c>
      <c r="C335" t="s">
        <v>312</v>
      </c>
      <c r="D335">
        <v>0.38545600000000002</v>
      </c>
      <c r="E335">
        <v>12.394939000000001</v>
      </c>
      <c r="F335">
        <f t="shared" si="5"/>
        <v>12.009483000000001</v>
      </c>
    </row>
    <row r="336" spans="1:6" x14ac:dyDescent="0.3">
      <c r="A336" t="s">
        <v>657</v>
      </c>
      <c r="B336" t="s">
        <v>479</v>
      </c>
      <c r="C336" t="s">
        <v>317</v>
      </c>
      <c r="D336">
        <v>23.474469000000003</v>
      </c>
      <c r="E336">
        <v>47.306648000000003</v>
      </c>
      <c r="F336">
        <f t="shared" si="5"/>
        <v>23.832179</v>
      </c>
    </row>
    <row r="337" spans="1:6" x14ac:dyDescent="0.3">
      <c r="A337" t="s">
        <v>657</v>
      </c>
      <c r="B337" t="s">
        <v>480</v>
      </c>
      <c r="C337" t="s">
        <v>325</v>
      </c>
      <c r="D337">
        <v>537.473613</v>
      </c>
      <c r="E337">
        <v>203.658604</v>
      </c>
      <c r="F337">
        <f t="shared" si="5"/>
        <v>-333.81500900000003</v>
      </c>
    </row>
    <row r="338" spans="1:6" x14ac:dyDescent="0.3">
      <c r="A338" t="s">
        <v>657</v>
      </c>
      <c r="B338" t="s">
        <v>481</v>
      </c>
      <c r="C338" t="s">
        <v>304</v>
      </c>
      <c r="D338">
        <v>9516.5090039999995</v>
      </c>
      <c r="E338">
        <v>10652.425977999999</v>
      </c>
      <c r="F338">
        <f t="shared" si="5"/>
        <v>1135.9169739999998</v>
      </c>
    </row>
    <row r="339" spans="1:6" x14ac:dyDescent="0.3">
      <c r="A339" t="s">
        <v>657</v>
      </c>
      <c r="B339" t="s">
        <v>482</v>
      </c>
      <c r="C339" t="s">
        <v>288</v>
      </c>
      <c r="D339">
        <v>2964.1152750000001</v>
      </c>
      <c r="E339">
        <v>1165.3062129999998</v>
      </c>
      <c r="F339">
        <f t="shared" si="5"/>
        <v>-1798.8090620000003</v>
      </c>
    </row>
    <row r="340" spans="1:6" x14ac:dyDescent="0.3">
      <c r="A340" t="s">
        <v>657</v>
      </c>
      <c r="B340" t="s">
        <v>483</v>
      </c>
      <c r="C340" t="s">
        <v>484</v>
      </c>
      <c r="D340">
        <v>0.60745399999999994</v>
      </c>
      <c r="E340">
        <v>64.179429999999996</v>
      </c>
      <c r="F340">
        <f t="shared" si="5"/>
        <v>63.571975999999999</v>
      </c>
    </row>
    <row r="341" spans="1:6" x14ac:dyDescent="0.3">
      <c r="A341" t="s">
        <v>657</v>
      </c>
      <c r="B341" t="s">
        <v>485</v>
      </c>
      <c r="C341" t="s">
        <v>269</v>
      </c>
      <c r="D341">
        <v>155.62519</v>
      </c>
      <c r="E341">
        <v>125.450311</v>
      </c>
      <c r="F341">
        <f t="shared" si="5"/>
        <v>-30.174879000000004</v>
      </c>
    </row>
    <row r="342" spans="1:6" x14ac:dyDescent="0.3">
      <c r="A342" t="s">
        <v>657</v>
      </c>
      <c r="B342" t="s">
        <v>486</v>
      </c>
      <c r="C342" t="s">
        <v>294</v>
      </c>
      <c r="D342">
        <v>8.5045739999999999</v>
      </c>
      <c r="E342">
        <v>3.478443</v>
      </c>
      <c r="F342">
        <f t="shared" si="5"/>
        <v>-5.0261309999999995</v>
      </c>
    </row>
    <row r="343" spans="1:6" x14ac:dyDescent="0.3">
      <c r="A343" t="s">
        <v>657</v>
      </c>
      <c r="B343" t="s">
        <v>487</v>
      </c>
      <c r="C343" t="s">
        <v>488</v>
      </c>
      <c r="D343">
        <v>4.3400000000000001E-3</v>
      </c>
      <c r="E343">
        <v>0.22190200000000002</v>
      </c>
      <c r="F343">
        <f t="shared" si="5"/>
        <v>0.21756200000000001</v>
      </c>
    </row>
    <row r="344" spans="1:6" x14ac:dyDescent="0.3">
      <c r="A344" t="s">
        <v>657</v>
      </c>
      <c r="B344" t="s">
        <v>489</v>
      </c>
      <c r="C344" t="s">
        <v>256</v>
      </c>
      <c r="D344">
        <v>32487.468887000003</v>
      </c>
      <c r="E344">
        <v>14812.854842000001</v>
      </c>
      <c r="F344">
        <f t="shared" si="5"/>
        <v>-17674.614045000002</v>
      </c>
    </row>
    <row r="345" spans="1:6" x14ac:dyDescent="0.3">
      <c r="A345" t="s">
        <v>657</v>
      </c>
      <c r="B345" t="s">
        <v>490</v>
      </c>
      <c r="C345" t="s">
        <v>223</v>
      </c>
      <c r="D345">
        <v>431.42827399999999</v>
      </c>
      <c r="E345">
        <v>308.80165000000005</v>
      </c>
      <c r="F345">
        <f t="shared" si="5"/>
        <v>-122.62662399999994</v>
      </c>
    </row>
    <row r="346" spans="1:6" x14ac:dyDescent="0.3">
      <c r="A346" t="s">
        <v>657</v>
      </c>
      <c r="B346" t="s">
        <v>491</v>
      </c>
      <c r="C346" t="s">
        <v>300</v>
      </c>
      <c r="D346">
        <v>1884.0161889999999</v>
      </c>
      <c r="E346">
        <v>209.94881500000002</v>
      </c>
      <c r="F346">
        <f t="shared" si="5"/>
        <v>-1674.067374</v>
      </c>
    </row>
    <row r="347" spans="1:6" x14ac:dyDescent="0.3">
      <c r="A347" t="s">
        <v>657</v>
      </c>
      <c r="B347" t="s">
        <v>492</v>
      </c>
      <c r="C347" t="s">
        <v>10</v>
      </c>
      <c r="D347">
        <v>58.280439000000008</v>
      </c>
      <c r="E347">
        <v>9.8989510000000003</v>
      </c>
      <c r="F347">
        <f t="shared" si="5"/>
        <v>-48.381488000000004</v>
      </c>
    </row>
    <row r="348" spans="1:6" x14ac:dyDescent="0.3">
      <c r="A348" t="s">
        <v>657</v>
      </c>
      <c r="B348" t="s">
        <v>493</v>
      </c>
      <c r="C348" t="s">
        <v>494</v>
      </c>
      <c r="D348">
        <v>116.454722</v>
      </c>
      <c r="E348">
        <v>29.451105999999999</v>
      </c>
      <c r="F348">
        <f t="shared" si="5"/>
        <v>-87.003616000000008</v>
      </c>
    </row>
    <row r="349" spans="1:6" x14ac:dyDescent="0.3">
      <c r="A349" t="s">
        <v>657</v>
      </c>
      <c r="B349" t="s">
        <v>495</v>
      </c>
      <c r="C349" t="s">
        <v>11</v>
      </c>
      <c r="D349">
        <v>392.54429000000005</v>
      </c>
      <c r="E349">
        <v>103.769621</v>
      </c>
      <c r="F349">
        <f t="shared" si="5"/>
        <v>-288.77466900000002</v>
      </c>
    </row>
    <row r="350" spans="1:6" x14ac:dyDescent="0.3">
      <c r="A350" t="s">
        <v>657</v>
      </c>
      <c r="B350" t="s">
        <v>496</v>
      </c>
      <c r="C350" t="s">
        <v>260</v>
      </c>
      <c r="D350">
        <v>5.7723659999999999</v>
      </c>
      <c r="E350">
        <v>12.205375</v>
      </c>
      <c r="F350">
        <f t="shared" si="5"/>
        <v>6.4330090000000002</v>
      </c>
    </row>
    <row r="351" spans="1:6" x14ac:dyDescent="0.3">
      <c r="A351" t="s">
        <v>657</v>
      </c>
      <c r="B351" t="s">
        <v>497</v>
      </c>
      <c r="C351" t="s">
        <v>275</v>
      </c>
      <c r="D351">
        <v>3.396293</v>
      </c>
      <c r="E351">
        <v>19.947794999999999</v>
      </c>
      <c r="F351">
        <f t="shared" si="5"/>
        <v>16.551501999999999</v>
      </c>
    </row>
    <row r="352" spans="1:6" x14ac:dyDescent="0.3">
      <c r="A352" t="s">
        <v>657</v>
      </c>
      <c r="B352" t="s">
        <v>498</v>
      </c>
      <c r="C352" t="s">
        <v>191</v>
      </c>
      <c r="D352">
        <v>32.620123</v>
      </c>
      <c r="E352">
        <v>58.129502999999993</v>
      </c>
      <c r="F352">
        <f t="shared" si="5"/>
        <v>25.509379999999993</v>
      </c>
    </row>
    <row r="353" spans="1:6" x14ac:dyDescent="0.3">
      <c r="A353" t="s">
        <v>657</v>
      </c>
      <c r="B353" t="s">
        <v>499</v>
      </c>
      <c r="C353" t="s">
        <v>243</v>
      </c>
      <c r="D353">
        <v>908.40655200000003</v>
      </c>
      <c r="E353">
        <v>968.47252499999991</v>
      </c>
      <c r="F353">
        <f t="shared" si="5"/>
        <v>60.065972999999872</v>
      </c>
    </row>
    <row r="354" spans="1:6" x14ac:dyDescent="0.3">
      <c r="A354" t="s">
        <v>657</v>
      </c>
      <c r="B354" t="s">
        <v>500</v>
      </c>
      <c r="C354" t="s">
        <v>291</v>
      </c>
      <c r="D354">
        <v>1519.5917689999999</v>
      </c>
      <c r="E354">
        <v>650.1795340000001</v>
      </c>
      <c r="F354">
        <f t="shared" si="5"/>
        <v>-869.41223499999978</v>
      </c>
    </row>
    <row r="355" spans="1:6" x14ac:dyDescent="0.3">
      <c r="A355" t="s">
        <v>657</v>
      </c>
      <c r="B355" t="s">
        <v>501</v>
      </c>
      <c r="C355" t="s">
        <v>211</v>
      </c>
      <c r="D355">
        <v>607.47371099999998</v>
      </c>
      <c r="E355">
        <v>275.78383700000001</v>
      </c>
      <c r="F355">
        <f t="shared" si="5"/>
        <v>-331.68987399999997</v>
      </c>
    </row>
    <row r="356" spans="1:6" x14ac:dyDescent="0.3">
      <c r="A356" t="s">
        <v>657</v>
      </c>
      <c r="B356" t="s">
        <v>502</v>
      </c>
      <c r="C356" t="s">
        <v>503</v>
      </c>
      <c r="D356">
        <v>6793.6625409999997</v>
      </c>
      <c r="E356">
        <v>7407.8289539999996</v>
      </c>
      <c r="F356">
        <f t="shared" si="5"/>
        <v>614.16641299999992</v>
      </c>
    </row>
    <row r="357" spans="1:6" x14ac:dyDescent="0.3">
      <c r="A357" t="s">
        <v>657</v>
      </c>
      <c r="B357" t="s">
        <v>504</v>
      </c>
      <c r="C357" t="s">
        <v>226</v>
      </c>
      <c r="D357">
        <v>39.657604000000006</v>
      </c>
      <c r="E357">
        <v>70.990583000000001</v>
      </c>
      <c r="F357">
        <f t="shared" si="5"/>
        <v>31.332978999999995</v>
      </c>
    </row>
    <row r="358" spans="1:6" x14ac:dyDescent="0.3">
      <c r="A358" t="s">
        <v>657</v>
      </c>
      <c r="B358" t="s">
        <v>505</v>
      </c>
      <c r="C358" t="s">
        <v>12</v>
      </c>
      <c r="D358">
        <v>3.3428899999999997</v>
      </c>
      <c r="E358">
        <v>0.95924699999999996</v>
      </c>
      <c r="F358">
        <f t="shared" si="5"/>
        <v>-2.3836429999999997</v>
      </c>
    </row>
    <row r="359" spans="1:6" x14ac:dyDescent="0.3">
      <c r="A359" t="s">
        <v>657</v>
      </c>
      <c r="B359" t="s">
        <v>506</v>
      </c>
      <c r="C359" t="s">
        <v>264</v>
      </c>
      <c r="D359">
        <v>87.252842999999999</v>
      </c>
      <c r="E359">
        <v>263.12365</v>
      </c>
      <c r="F359">
        <f t="shared" si="5"/>
        <v>175.87080700000001</v>
      </c>
    </row>
    <row r="360" spans="1:6" x14ac:dyDescent="0.3">
      <c r="A360" t="s">
        <v>657</v>
      </c>
      <c r="B360" t="s">
        <v>507</v>
      </c>
      <c r="C360" t="s">
        <v>13</v>
      </c>
      <c r="D360">
        <v>2575.0483690000001</v>
      </c>
      <c r="E360">
        <v>642.90409599999998</v>
      </c>
      <c r="F360">
        <f t="shared" si="5"/>
        <v>-1932.1442730000001</v>
      </c>
    </row>
    <row r="361" spans="1:6" x14ac:dyDescent="0.3">
      <c r="A361" t="s">
        <v>657</v>
      </c>
      <c r="B361" t="s">
        <v>508</v>
      </c>
      <c r="C361" t="s">
        <v>509</v>
      </c>
      <c r="D361">
        <v>0.91347800000000001</v>
      </c>
      <c r="E361">
        <v>13.761120000000002</v>
      </c>
      <c r="F361">
        <f t="shared" si="5"/>
        <v>12.847642000000002</v>
      </c>
    </row>
    <row r="362" spans="1:6" x14ac:dyDescent="0.3">
      <c r="A362" t="s">
        <v>657</v>
      </c>
      <c r="B362" t="s">
        <v>510</v>
      </c>
      <c r="C362" t="s">
        <v>14</v>
      </c>
      <c r="D362">
        <v>9150.7632379999995</v>
      </c>
      <c r="E362">
        <v>5980.7749320000003</v>
      </c>
      <c r="F362">
        <f t="shared" si="5"/>
        <v>-3169.9883059999993</v>
      </c>
    </row>
    <row r="363" spans="1:6" x14ac:dyDescent="0.3">
      <c r="A363" t="s">
        <v>657</v>
      </c>
      <c r="B363" t="s">
        <v>511</v>
      </c>
      <c r="C363" t="s">
        <v>512</v>
      </c>
      <c r="D363">
        <v>6.2069999999999998E-3</v>
      </c>
      <c r="E363">
        <v>2.6359999999999999E-3</v>
      </c>
      <c r="F363">
        <f t="shared" si="5"/>
        <v>-3.571E-3</v>
      </c>
    </row>
    <row r="364" spans="1:6" x14ac:dyDescent="0.3">
      <c r="A364" t="s">
        <v>657</v>
      </c>
      <c r="B364" t="s">
        <v>513</v>
      </c>
      <c r="C364" t="s">
        <v>514</v>
      </c>
      <c r="D364">
        <v>2.9974590000000001</v>
      </c>
      <c r="E364">
        <v>1.296319</v>
      </c>
      <c r="F364">
        <f t="shared" si="5"/>
        <v>-1.7011400000000001</v>
      </c>
    </row>
    <row r="365" spans="1:6" x14ac:dyDescent="0.3">
      <c r="A365" t="s">
        <v>657</v>
      </c>
      <c r="B365" t="s">
        <v>515</v>
      </c>
      <c r="C365" t="s">
        <v>15</v>
      </c>
      <c r="D365">
        <v>1265.2655369999998</v>
      </c>
      <c r="E365">
        <v>902.69238800000016</v>
      </c>
      <c r="F365">
        <f t="shared" si="5"/>
        <v>-362.5731489999996</v>
      </c>
    </row>
    <row r="366" spans="1:6" x14ac:dyDescent="0.3">
      <c r="A366" t="s">
        <v>657</v>
      </c>
      <c r="B366" t="s">
        <v>516</v>
      </c>
      <c r="C366" t="s">
        <v>261</v>
      </c>
      <c r="D366">
        <v>795.82511499999987</v>
      </c>
      <c r="E366">
        <v>1033.6010510000001</v>
      </c>
      <c r="F366">
        <f t="shared" si="5"/>
        <v>237.77593600000023</v>
      </c>
    </row>
    <row r="367" spans="1:6" x14ac:dyDescent="0.3">
      <c r="A367" t="s">
        <v>657</v>
      </c>
      <c r="B367" t="s">
        <v>517</v>
      </c>
      <c r="C367" t="s">
        <v>170</v>
      </c>
      <c r="D367">
        <v>4375.4063480000004</v>
      </c>
      <c r="E367">
        <v>5803.7405339999996</v>
      </c>
      <c r="F367">
        <f t="shared" si="5"/>
        <v>1428.3341859999991</v>
      </c>
    </row>
    <row r="368" spans="1:6" x14ac:dyDescent="0.3">
      <c r="A368" t="s">
        <v>657</v>
      </c>
      <c r="B368" t="s">
        <v>518</v>
      </c>
      <c r="C368" t="s">
        <v>290</v>
      </c>
      <c r="D368">
        <v>1230.0429299999998</v>
      </c>
      <c r="E368">
        <v>2012.7898570000002</v>
      </c>
      <c r="F368">
        <f t="shared" si="5"/>
        <v>782.74692700000037</v>
      </c>
    </row>
    <row r="369" spans="1:6" x14ac:dyDescent="0.3">
      <c r="A369" t="s">
        <v>657</v>
      </c>
      <c r="B369" t="s">
        <v>519</v>
      </c>
      <c r="C369" t="s">
        <v>321</v>
      </c>
      <c r="D369">
        <v>3295.0878809999999</v>
      </c>
      <c r="E369">
        <v>11877.655241999999</v>
      </c>
      <c r="F369">
        <f t="shared" si="5"/>
        <v>8582.5673609999994</v>
      </c>
    </row>
    <row r="370" spans="1:6" x14ac:dyDescent="0.3">
      <c r="A370" t="s">
        <v>657</v>
      </c>
      <c r="B370" t="s">
        <v>520</v>
      </c>
      <c r="C370" t="s">
        <v>521</v>
      </c>
      <c r="D370">
        <v>4.0763280000000002</v>
      </c>
      <c r="E370">
        <v>28.668409999999998</v>
      </c>
      <c r="F370">
        <f t="shared" si="5"/>
        <v>24.592081999999998</v>
      </c>
    </row>
    <row r="371" spans="1:6" x14ac:dyDescent="0.3">
      <c r="A371" t="s">
        <v>657</v>
      </c>
      <c r="B371" t="s">
        <v>522</v>
      </c>
      <c r="C371" t="s">
        <v>281</v>
      </c>
      <c r="D371">
        <v>487.69272999999998</v>
      </c>
      <c r="E371">
        <v>769.49087800000007</v>
      </c>
      <c r="F371">
        <f t="shared" si="5"/>
        <v>281.79814800000008</v>
      </c>
    </row>
    <row r="372" spans="1:6" x14ac:dyDescent="0.3">
      <c r="A372" t="s">
        <v>657</v>
      </c>
      <c r="B372" t="s">
        <v>523</v>
      </c>
      <c r="C372" t="s">
        <v>203</v>
      </c>
      <c r="D372">
        <v>550.87497799999994</v>
      </c>
      <c r="E372">
        <v>630.99766699999998</v>
      </c>
      <c r="F372">
        <f t="shared" si="5"/>
        <v>80.122689000000037</v>
      </c>
    </row>
    <row r="373" spans="1:6" x14ac:dyDescent="0.3">
      <c r="A373" t="s">
        <v>657</v>
      </c>
      <c r="B373" t="s">
        <v>524</v>
      </c>
      <c r="C373" t="s">
        <v>190</v>
      </c>
      <c r="D373">
        <v>19.614432000000001</v>
      </c>
      <c r="E373">
        <v>5.6612299999999998</v>
      </c>
      <c r="F373">
        <f t="shared" si="5"/>
        <v>-13.953202000000001</v>
      </c>
    </row>
    <row r="374" spans="1:6" x14ac:dyDescent="0.3">
      <c r="A374" t="s">
        <v>657</v>
      </c>
      <c r="B374" t="s">
        <v>525</v>
      </c>
      <c r="C374" t="s">
        <v>16</v>
      </c>
      <c r="D374">
        <v>47152.530316000004</v>
      </c>
      <c r="E374">
        <v>18246.331279999999</v>
      </c>
      <c r="F374">
        <f t="shared" si="5"/>
        <v>-28906.199036000005</v>
      </c>
    </row>
    <row r="375" spans="1:6" x14ac:dyDescent="0.3">
      <c r="A375" t="s">
        <v>657</v>
      </c>
      <c r="B375" t="s">
        <v>526</v>
      </c>
      <c r="C375" t="s">
        <v>17</v>
      </c>
      <c r="D375">
        <v>2229.0348309999999</v>
      </c>
      <c r="E375">
        <v>1213.1227650000001</v>
      </c>
      <c r="F375">
        <f t="shared" si="5"/>
        <v>-1015.9120659999999</v>
      </c>
    </row>
    <row r="376" spans="1:6" x14ac:dyDescent="0.3">
      <c r="A376" t="s">
        <v>657</v>
      </c>
      <c r="B376" t="s">
        <v>527</v>
      </c>
      <c r="C376" t="s">
        <v>276</v>
      </c>
      <c r="D376">
        <v>47.785228000000004</v>
      </c>
      <c r="E376">
        <v>44.205113000000004</v>
      </c>
      <c r="F376">
        <f t="shared" si="5"/>
        <v>-3.5801149999999993</v>
      </c>
    </row>
    <row r="377" spans="1:6" x14ac:dyDescent="0.3">
      <c r="A377" t="s">
        <v>657</v>
      </c>
      <c r="B377" t="s">
        <v>528</v>
      </c>
      <c r="C377" t="s">
        <v>18</v>
      </c>
      <c r="D377">
        <v>4042.1545429999996</v>
      </c>
      <c r="E377">
        <v>905.79085299999997</v>
      </c>
      <c r="F377">
        <f t="shared" si="5"/>
        <v>-3136.3636899999997</v>
      </c>
    </row>
    <row r="378" spans="1:6" x14ac:dyDescent="0.3">
      <c r="A378" t="s">
        <v>657</v>
      </c>
      <c r="B378" t="s">
        <v>529</v>
      </c>
      <c r="C378" t="s">
        <v>19</v>
      </c>
      <c r="D378">
        <v>1382.0279190000001</v>
      </c>
      <c r="E378">
        <v>135.91033899999999</v>
      </c>
      <c r="F378">
        <f t="shared" si="5"/>
        <v>-1246.1175800000001</v>
      </c>
    </row>
    <row r="379" spans="1:6" x14ac:dyDescent="0.3">
      <c r="A379" t="s">
        <v>657</v>
      </c>
      <c r="B379" t="s">
        <v>530</v>
      </c>
      <c r="C379" t="s">
        <v>531</v>
      </c>
      <c r="D379">
        <v>288.99495400000001</v>
      </c>
      <c r="E379">
        <v>32.049095000000001</v>
      </c>
      <c r="F379">
        <f t="shared" si="5"/>
        <v>-256.94585899999998</v>
      </c>
    </row>
    <row r="380" spans="1:6" x14ac:dyDescent="0.3">
      <c r="A380" t="s">
        <v>657</v>
      </c>
      <c r="B380" t="s">
        <v>532</v>
      </c>
      <c r="C380" t="s">
        <v>20</v>
      </c>
      <c r="D380">
        <v>31213.871569999999</v>
      </c>
      <c r="E380">
        <v>8492.0200619999996</v>
      </c>
      <c r="F380">
        <f t="shared" si="5"/>
        <v>-22721.851508</v>
      </c>
    </row>
    <row r="381" spans="1:6" x14ac:dyDescent="0.3">
      <c r="A381" t="s">
        <v>657</v>
      </c>
      <c r="B381" t="s">
        <v>533</v>
      </c>
      <c r="C381" t="s">
        <v>21</v>
      </c>
      <c r="D381">
        <v>70522.121534999998</v>
      </c>
      <c r="E381">
        <v>5718.3331499999995</v>
      </c>
      <c r="F381">
        <f t="shared" si="5"/>
        <v>-64803.788385</v>
      </c>
    </row>
    <row r="382" spans="1:6" x14ac:dyDescent="0.3">
      <c r="A382" t="s">
        <v>657</v>
      </c>
      <c r="B382" t="s">
        <v>534</v>
      </c>
      <c r="C382" t="s">
        <v>22</v>
      </c>
      <c r="D382">
        <v>941.77563199999997</v>
      </c>
      <c r="E382">
        <v>7.7966309999999996</v>
      </c>
      <c r="F382">
        <f t="shared" si="5"/>
        <v>-933.97900099999993</v>
      </c>
    </row>
    <row r="383" spans="1:6" x14ac:dyDescent="0.3">
      <c r="A383" t="s">
        <v>657</v>
      </c>
      <c r="B383" t="s">
        <v>535</v>
      </c>
      <c r="C383" t="s">
        <v>23</v>
      </c>
      <c r="D383">
        <v>5088.0729220000003</v>
      </c>
      <c r="E383">
        <v>133.76778199999998</v>
      </c>
      <c r="F383">
        <f t="shared" si="5"/>
        <v>-4954.3051400000004</v>
      </c>
    </row>
    <row r="384" spans="1:6" x14ac:dyDescent="0.3">
      <c r="A384" t="s">
        <v>657</v>
      </c>
      <c r="B384" t="s">
        <v>536</v>
      </c>
      <c r="C384" t="s">
        <v>24</v>
      </c>
      <c r="D384">
        <v>24390.088126999999</v>
      </c>
      <c r="E384">
        <v>11579.644572000001</v>
      </c>
      <c r="F384">
        <f t="shared" si="5"/>
        <v>-12810.443554999998</v>
      </c>
    </row>
    <row r="385" spans="1:6" x14ac:dyDescent="0.3">
      <c r="A385" t="s">
        <v>657</v>
      </c>
      <c r="B385" t="s">
        <v>537</v>
      </c>
      <c r="C385" t="s">
        <v>297</v>
      </c>
      <c r="D385">
        <v>17922.743796999999</v>
      </c>
      <c r="E385">
        <v>18107.343542999999</v>
      </c>
      <c r="F385">
        <f t="shared" si="5"/>
        <v>184.59974599999987</v>
      </c>
    </row>
    <row r="386" spans="1:6" x14ac:dyDescent="0.3">
      <c r="A386" t="s">
        <v>657</v>
      </c>
      <c r="B386" t="s">
        <v>538</v>
      </c>
      <c r="C386" t="s">
        <v>25</v>
      </c>
      <c r="D386">
        <v>13928.766737</v>
      </c>
      <c r="E386">
        <v>4214.1267280000002</v>
      </c>
      <c r="F386">
        <f t="shared" si="5"/>
        <v>-9714.6400089999988</v>
      </c>
    </row>
    <row r="387" spans="1:6" x14ac:dyDescent="0.3">
      <c r="A387" t="s">
        <v>657</v>
      </c>
      <c r="B387" t="s">
        <v>539</v>
      </c>
      <c r="C387" t="s">
        <v>540</v>
      </c>
      <c r="D387">
        <v>1.3611390000000001</v>
      </c>
      <c r="E387">
        <v>8.9571699999999996</v>
      </c>
      <c r="F387">
        <f t="shared" ref="F387:F450" si="6">E387 -D387</f>
        <v>7.596031</v>
      </c>
    </row>
    <row r="388" spans="1:6" x14ac:dyDescent="0.3">
      <c r="A388" t="s">
        <v>657</v>
      </c>
      <c r="B388" t="s">
        <v>541</v>
      </c>
      <c r="C388" t="s">
        <v>26</v>
      </c>
      <c r="D388">
        <v>35.285345</v>
      </c>
      <c r="E388">
        <v>35.127394999999993</v>
      </c>
      <c r="F388">
        <f t="shared" si="6"/>
        <v>-0.1579500000000067</v>
      </c>
    </row>
    <row r="389" spans="1:6" x14ac:dyDescent="0.3">
      <c r="A389" t="s">
        <v>657</v>
      </c>
      <c r="B389" t="s">
        <v>542</v>
      </c>
      <c r="C389" t="s">
        <v>27</v>
      </c>
      <c r="D389">
        <v>6466.0990199999997</v>
      </c>
      <c r="E389">
        <v>3684.7082869999995</v>
      </c>
      <c r="F389">
        <f t="shared" si="6"/>
        <v>-2781.3907330000002</v>
      </c>
    </row>
    <row r="390" spans="1:6" x14ac:dyDescent="0.3">
      <c r="A390" t="s">
        <v>657</v>
      </c>
      <c r="B390" t="s">
        <v>543</v>
      </c>
      <c r="C390" t="s">
        <v>544</v>
      </c>
      <c r="D390">
        <v>35.938387999999996</v>
      </c>
      <c r="E390">
        <v>90.428240000000002</v>
      </c>
      <c r="F390">
        <f t="shared" si="6"/>
        <v>54.489852000000006</v>
      </c>
    </row>
    <row r="391" spans="1:6" x14ac:dyDescent="0.3">
      <c r="A391" t="s">
        <v>657</v>
      </c>
      <c r="B391" t="s">
        <v>545</v>
      </c>
      <c r="C391" t="s">
        <v>208</v>
      </c>
      <c r="D391">
        <v>1.6511940000000001</v>
      </c>
      <c r="E391">
        <v>2.1833849999999999</v>
      </c>
      <c r="F391">
        <f t="shared" si="6"/>
        <v>0.53219099999999986</v>
      </c>
    </row>
    <row r="392" spans="1:6" x14ac:dyDescent="0.3">
      <c r="A392" t="s">
        <v>657</v>
      </c>
      <c r="B392" t="s">
        <v>546</v>
      </c>
      <c r="C392" t="s">
        <v>267</v>
      </c>
      <c r="D392">
        <v>2.3203179999999999</v>
      </c>
      <c r="E392">
        <v>32.985798000000003</v>
      </c>
      <c r="F392">
        <f t="shared" si="6"/>
        <v>30.665480000000002</v>
      </c>
    </row>
    <row r="393" spans="1:6" x14ac:dyDescent="0.3">
      <c r="A393" t="s">
        <v>657</v>
      </c>
      <c r="B393" t="s">
        <v>547</v>
      </c>
      <c r="C393" t="s">
        <v>28</v>
      </c>
      <c r="D393">
        <v>148530.15357700002</v>
      </c>
      <c r="E393">
        <v>46567.505607999999</v>
      </c>
      <c r="F393">
        <f t="shared" si="6"/>
        <v>-101962.64796900001</v>
      </c>
    </row>
    <row r="394" spans="1:6" x14ac:dyDescent="0.3">
      <c r="A394" t="s">
        <v>657</v>
      </c>
      <c r="B394" t="s">
        <v>548</v>
      </c>
      <c r="C394" t="s">
        <v>274</v>
      </c>
      <c r="D394">
        <v>13.600137</v>
      </c>
      <c r="E394">
        <v>94.590661000000011</v>
      </c>
      <c r="F394">
        <f t="shared" si="6"/>
        <v>80.990524000000008</v>
      </c>
    </row>
    <row r="395" spans="1:6" x14ac:dyDescent="0.3">
      <c r="A395" t="s">
        <v>657</v>
      </c>
      <c r="B395" t="s">
        <v>549</v>
      </c>
      <c r="C395" t="s">
        <v>550</v>
      </c>
      <c r="D395">
        <v>0.138902</v>
      </c>
      <c r="E395">
        <v>0.545624</v>
      </c>
      <c r="F395">
        <f t="shared" si="6"/>
        <v>0.40672200000000003</v>
      </c>
    </row>
    <row r="396" spans="1:6" x14ac:dyDescent="0.3">
      <c r="A396" t="s">
        <v>657</v>
      </c>
      <c r="B396" t="s">
        <v>551</v>
      </c>
      <c r="C396" t="s">
        <v>552</v>
      </c>
      <c r="D396">
        <v>53134.047241</v>
      </c>
      <c r="E396">
        <v>27851.539589000004</v>
      </c>
      <c r="F396">
        <f t="shared" si="6"/>
        <v>-25282.507651999997</v>
      </c>
    </row>
    <row r="397" spans="1:6" x14ac:dyDescent="0.3">
      <c r="A397" t="s">
        <v>657</v>
      </c>
      <c r="B397" t="s">
        <v>553</v>
      </c>
      <c r="C397" t="s">
        <v>554</v>
      </c>
      <c r="D397">
        <v>3261.1785709999999</v>
      </c>
      <c r="E397">
        <v>16560.896500000003</v>
      </c>
      <c r="F397">
        <f t="shared" si="6"/>
        <v>13299.717929000002</v>
      </c>
    </row>
    <row r="398" spans="1:6" x14ac:dyDescent="0.3">
      <c r="A398" t="s">
        <v>657</v>
      </c>
      <c r="B398" t="s">
        <v>555</v>
      </c>
      <c r="C398" t="s">
        <v>29</v>
      </c>
      <c r="D398">
        <v>65061.001675000007</v>
      </c>
      <c r="E398">
        <v>21465.115023999999</v>
      </c>
      <c r="F398">
        <f t="shared" si="6"/>
        <v>-43595.886651000008</v>
      </c>
    </row>
    <row r="399" spans="1:6" x14ac:dyDescent="0.3">
      <c r="A399" t="s">
        <v>657</v>
      </c>
      <c r="B399" t="s">
        <v>556</v>
      </c>
      <c r="C399" t="s">
        <v>30</v>
      </c>
      <c r="D399">
        <v>62958.088038000002</v>
      </c>
      <c r="E399">
        <v>33667.260019000001</v>
      </c>
      <c r="F399">
        <f t="shared" si="6"/>
        <v>-29290.828019</v>
      </c>
    </row>
    <row r="400" spans="1:6" x14ac:dyDescent="0.3">
      <c r="A400" t="s">
        <v>657</v>
      </c>
      <c r="B400" t="s">
        <v>557</v>
      </c>
      <c r="C400" t="s">
        <v>199</v>
      </c>
      <c r="D400">
        <v>15384.467203</v>
      </c>
      <c r="E400">
        <v>13596.955578999998</v>
      </c>
      <c r="F400">
        <f t="shared" si="6"/>
        <v>-1787.5116240000025</v>
      </c>
    </row>
    <row r="401" spans="1:6" x14ac:dyDescent="0.3">
      <c r="A401" t="s">
        <v>657</v>
      </c>
      <c r="B401" t="s">
        <v>558</v>
      </c>
      <c r="C401" t="s">
        <v>559</v>
      </c>
      <c r="D401">
        <v>1.0380000000000001E-3</v>
      </c>
      <c r="E401">
        <v>0.22617999999999999</v>
      </c>
      <c r="F401">
        <f t="shared" si="6"/>
        <v>0.22514199999999998</v>
      </c>
    </row>
    <row r="402" spans="1:6" x14ac:dyDescent="0.3">
      <c r="A402" t="s">
        <v>657</v>
      </c>
      <c r="B402" t="s">
        <v>560</v>
      </c>
      <c r="C402" t="s">
        <v>561</v>
      </c>
      <c r="D402">
        <v>0.213643</v>
      </c>
      <c r="E402">
        <v>4.4016E-2</v>
      </c>
      <c r="F402">
        <f t="shared" si="6"/>
        <v>-0.169627</v>
      </c>
    </row>
    <row r="403" spans="1:6" x14ac:dyDescent="0.3">
      <c r="A403" t="s">
        <v>657</v>
      </c>
      <c r="B403" t="s">
        <v>562</v>
      </c>
      <c r="C403" t="s">
        <v>563</v>
      </c>
      <c r="D403">
        <v>5.0595999999999995E-2</v>
      </c>
      <c r="E403">
        <v>0.152503</v>
      </c>
      <c r="F403">
        <f t="shared" si="6"/>
        <v>0.101907</v>
      </c>
    </row>
    <row r="404" spans="1:6" x14ac:dyDescent="0.3">
      <c r="A404" t="s">
        <v>657</v>
      </c>
      <c r="B404" t="s">
        <v>564</v>
      </c>
      <c r="C404" t="s">
        <v>565</v>
      </c>
      <c r="D404">
        <v>5.1450000000000003E-3</v>
      </c>
      <c r="E404">
        <v>0</v>
      </c>
      <c r="F404">
        <f t="shared" si="6"/>
        <v>-5.1450000000000003E-3</v>
      </c>
    </row>
    <row r="405" spans="1:6" x14ac:dyDescent="0.3">
      <c r="A405" t="s">
        <v>657</v>
      </c>
      <c r="B405" t="s">
        <v>566</v>
      </c>
      <c r="C405" t="s">
        <v>284</v>
      </c>
      <c r="D405">
        <v>27.517189000000002</v>
      </c>
      <c r="E405">
        <v>27.518979000000002</v>
      </c>
      <c r="F405">
        <f t="shared" si="6"/>
        <v>1.7899999999997362E-3</v>
      </c>
    </row>
    <row r="406" spans="1:6" x14ac:dyDescent="0.3">
      <c r="A406" t="s">
        <v>657</v>
      </c>
      <c r="B406" t="s">
        <v>567</v>
      </c>
      <c r="C406" t="s">
        <v>279</v>
      </c>
      <c r="D406">
        <v>2482.8825120000001</v>
      </c>
      <c r="E406">
        <v>1702.5668760000001</v>
      </c>
      <c r="F406">
        <f t="shared" si="6"/>
        <v>-780.31563600000004</v>
      </c>
    </row>
    <row r="407" spans="1:6" x14ac:dyDescent="0.3">
      <c r="A407" t="s">
        <v>657</v>
      </c>
      <c r="B407" t="s">
        <v>568</v>
      </c>
      <c r="C407" t="s">
        <v>569</v>
      </c>
      <c r="D407">
        <v>0.26648300000000003</v>
      </c>
      <c r="E407">
        <v>2.453039</v>
      </c>
      <c r="F407">
        <f t="shared" si="6"/>
        <v>2.1865559999999999</v>
      </c>
    </row>
    <row r="408" spans="1:6" x14ac:dyDescent="0.3">
      <c r="A408" t="s">
        <v>657</v>
      </c>
      <c r="B408" t="s">
        <v>570</v>
      </c>
      <c r="C408" t="s">
        <v>571</v>
      </c>
      <c r="D408">
        <v>2.6095E-2</v>
      </c>
      <c r="E408">
        <v>1.1689999999999999E-3</v>
      </c>
      <c r="F408">
        <f t="shared" si="6"/>
        <v>-2.4926E-2</v>
      </c>
    </row>
    <row r="409" spans="1:6" x14ac:dyDescent="0.3">
      <c r="A409" t="s">
        <v>657</v>
      </c>
      <c r="B409" t="s">
        <v>572</v>
      </c>
      <c r="C409" t="s">
        <v>573</v>
      </c>
      <c r="D409">
        <v>0.60403799999999996</v>
      </c>
      <c r="E409">
        <v>0</v>
      </c>
      <c r="F409">
        <f t="shared" si="6"/>
        <v>-0.60403799999999996</v>
      </c>
    </row>
    <row r="410" spans="1:6" x14ac:dyDescent="0.3">
      <c r="A410" t="s">
        <v>657</v>
      </c>
      <c r="B410" t="s">
        <v>574</v>
      </c>
      <c r="C410" t="s">
        <v>293</v>
      </c>
      <c r="D410">
        <v>1.6359779999999999</v>
      </c>
      <c r="E410">
        <v>12.001798000000001</v>
      </c>
      <c r="F410">
        <f t="shared" si="6"/>
        <v>10.365820000000001</v>
      </c>
    </row>
    <row r="411" spans="1:6" x14ac:dyDescent="0.3">
      <c r="A411" t="s">
        <v>657</v>
      </c>
      <c r="B411" t="s">
        <v>575</v>
      </c>
      <c r="C411" t="s">
        <v>301</v>
      </c>
      <c r="D411">
        <v>0.79920700000000011</v>
      </c>
      <c r="E411">
        <v>8.4072659999999999</v>
      </c>
      <c r="F411">
        <f t="shared" si="6"/>
        <v>7.6080589999999999</v>
      </c>
    </row>
    <row r="412" spans="1:6" x14ac:dyDescent="0.3">
      <c r="A412" t="s">
        <v>657</v>
      </c>
      <c r="B412" t="s">
        <v>576</v>
      </c>
      <c r="C412" t="s">
        <v>31</v>
      </c>
      <c r="D412">
        <v>6.4689960000000006</v>
      </c>
      <c r="E412">
        <v>3.9846329999999996</v>
      </c>
      <c r="F412">
        <f t="shared" si="6"/>
        <v>-2.484363000000001</v>
      </c>
    </row>
    <row r="413" spans="1:6" x14ac:dyDescent="0.3">
      <c r="A413" t="s">
        <v>657</v>
      </c>
      <c r="B413" t="s">
        <v>577</v>
      </c>
      <c r="C413" t="s">
        <v>578</v>
      </c>
      <c r="D413">
        <v>2.9599999999999998E-4</v>
      </c>
      <c r="E413">
        <v>0.11955200000000001</v>
      </c>
      <c r="F413">
        <f t="shared" si="6"/>
        <v>0.119256</v>
      </c>
    </row>
    <row r="414" spans="1:6" x14ac:dyDescent="0.3">
      <c r="A414" t="s">
        <v>657</v>
      </c>
      <c r="B414" t="s">
        <v>579</v>
      </c>
      <c r="C414" t="s">
        <v>258</v>
      </c>
      <c r="D414">
        <v>0.73244699999999996</v>
      </c>
      <c r="E414">
        <v>0.90888999999999998</v>
      </c>
      <c r="F414">
        <f t="shared" si="6"/>
        <v>0.17644300000000002</v>
      </c>
    </row>
    <row r="415" spans="1:6" x14ac:dyDescent="0.3">
      <c r="A415" t="s">
        <v>657</v>
      </c>
      <c r="B415" t="s">
        <v>580</v>
      </c>
      <c r="C415" t="s">
        <v>319</v>
      </c>
      <c r="D415">
        <v>1.5367E-2</v>
      </c>
      <c r="E415">
        <v>1.7371429999999997</v>
      </c>
      <c r="F415">
        <f t="shared" si="6"/>
        <v>1.7217759999999998</v>
      </c>
    </row>
    <row r="416" spans="1:6" x14ac:dyDescent="0.3">
      <c r="A416" t="s">
        <v>657</v>
      </c>
      <c r="B416" t="s">
        <v>581</v>
      </c>
      <c r="C416" t="s">
        <v>278</v>
      </c>
      <c r="D416">
        <v>9.1306639999999994</v>
      </c>
      <c r="E416">
        <v>37.686186999999997</v>
      </c>
      <c r="F416">
        <f t="shared" si="6"/>
        <v>28.555522999999997</v>
      </c>
    </row>
    <row r="417" spans="1:6" x14ac:dyDescent="0.3">
      <c r="A417" t="s">
        <v>657</v>
      </c>
      <c r="B417" t="s">
        <v>582</v>
      </c>
      <c r="C417" t="s">
        <v>583</v>
      </c>
      <c r="D417">
        <v>6.6643999999999995E-2</v>
      </c>
      <c r="E417">
        <v>4.3020000000000003E-3</v>
      </c>
      <c r="F417">
        <f t="shared" si="6"/>
        <v>-6.2341999999999995E-2</v>
      </c>
    </row>
    <row r="418" spans="1:6" x14ac:dyDescent="0.3">
      <c r="A418" t="s">
        <v>657</v>
      </c>
      <c r="B418" t="s">
        <v>584</v>
      </c>
      <c r="C418" t="s">
        <v>239</v>
      </c>
      <c r="D418">
        <v>10.283893999999998</v>
      </c>
      <c r="E418">
        <v>49.577353000000002</v>
      </c>
      <c r="F418">
        <f t="shared" si="6"/>
        <v>39.293459000000006</v>
      </c>
    </row>
    <row r="419" spans="1:6" x14ac:dyDescent="0.3">
      <c r="A419" t="s">
        <v>657</v>
      </c>
      <c r="B419" t="s">
        <v>585</v>
      </c>
      <c r="C419" t="s">
        <v>270</v>
      </c>
      <c r="D419">
        <v>10.389035999999999</v>
      </c>
      <c r="E419">
        <v>70.349107000000004</v>
      </c>
      <c r="F419">
        <f t="shared" si="6"/>
        <v>59.960071000000006</v>
      </c>
    </row>
    <row r="420" spans="1:6" x14ac:dyDescent="0.3">
      <c r="A420" t="s">
        <v>657</v>
      </c>
      <c r="B420" t="s">
        <v>586</v>
      </c>
      <c r="C420" t="s">
        <v>587</v>
      </c>
      <c r="D420">
        <v>0.57533299999999998</v>
      </c>
      <c r="E420">
        <v>20.29288</v>
      </c>
      <c r="F420">
        <f t="shared" si="6"/>
        <v>19.717547</v>
      </c>
    </row>
    <row r="421" spans="1:6" x14ac:dyDescent="0.3">
      <c r="A421" t="s">
        <v>657</v>
      </c>
      <c r="B421" t="s">
        <v>588</v>
      </c>
      <c r="C421" t="s">
        <v>282</v>
      </c>
      <c r="D421">
        <v>0.19847000000000001</v>
      </c>
      <c r="E421">
        <v>9.2694860000000006</v>
      </c>
      <c r="F421">
        <f t="shared" si="6"/>
        <v>9.0710160000000002</v>
      </c>
    </row>
    <row r="422" spans="1:6" x14ac:dyDescent="0.3">
      <c r="A422" t="s">
        <v>657</v>
      </c>
      <c r="B422" t="s">
        <v>589</v>
      </c>
      <c r="C422" t="s">
        <v>32</v>
      </c>
      <c r="D422">
        <v>0.15098199999999998</v>
      </c>
      <c r="E422">
        <v>0.59424999999999994</v>
      </c>
      <c r="F422">
        <f t="shared" si="6"/>
        <v>0.443268</v>
      </c>
    </row>
    <row r="423" spans="1:6" x14ac:dyDescent="0.3">
      <c r="A423" t="s">
        <v>657</v>
      </c>
      <c r="B423" t="s">
        <v>590</v>
      </c>
      <c r="C423" t="s">
        <v>33</v>
      </c>
      <c r="D423">
        <v>95.639735000000002</v>
      </c>
      <c r="E423">
        <v>41.250365000000002</v>
      </c>
      <c r="F423">
        <f t="shared" si="6"/>
        <v>-54.38937</v>
      </c>
    </row>
    <row r="424" spans="1:6" x14ac:dyDescent="0.3">
      <c r="A424" t="s">
        <v>657</v>
      </c>
      <c r="B424" t="s">
        <v>591</v>
      </c>
      <c r="C424" t="s">
        <v>314</v>
      </c>
      <c r="D424">
        <v>1.3482460000000001</v>
      </c>
      <c r="E424">
        <v>4.6009459999999995</v>
      </c>
      <c r="F424">
        <f t="shared" si="6"/>
        <v>3.2526999999999995</v>
      </c>
    </row>
    <row r="425" spans="1:6" x14ac:dyDescent="0.3">
      <c r="A425" t="s">
        <v>657</v>
      </c>
      <c r="B425" t="s">
        <v>592</v>
      </c>
      <c r="C425" t="s">
        <v>161</v>
      </c>
      <c r="D425">
        <v>796.27475100000004</v>
      </c>
      <c r="E425">
        <v>2466.9199159999998</v>
      </c>
      <c r="F425">
        <f t="shared" si="6"/>
        <v>1670.6451649999999</v>
      </c>
    </row>
    <row r="426" spans="1:6" x14ac:dyDescent="0.3">
      <c r="A426" t="s">
        <v>657</v>
      </c>
      <c r="B426" t="s">
        <v>593</v>
      </c>
      <c r="C426" t="s">
        <v>34</v>
      </c>
      <c r="D426">
        <v>951.64558099999988</v>
      </c>
      <c r="E426">
        <v>457.44795299999998</v>
      </c>
      <c r="F426">
        <f t="shared" si="6"/>
        <v>-494.1976279999999</v>
      </c>
    </row>
    <row r="427" spans="1:6" x14ac:dyDescent="0.3">
      <c r="A427" t="s">
        <v>657</v>
      </c>
      <c r="B427" t="s">
        <v>594</v>
      </c>
      <c r="C427" t="s">
        <v>35</v>
      </c>
      <c r="D427">
        <v>432.66281000000004</v>
      </c>
      <c r="E427">
        <v>238.49234999999999</v>
      </c>
      <c r="F427">
        <f t="shared" si="6"/>
        <v>-194.17046000000005</v>
      </c>
    </row>
    <row r="428" spans="1:6" x14ac:dyDescent="0.3">
      <c r="A428" t="s">
        <v>657</v>
      </c>
      <c r="B428" t="s">
        <v>595</v>
      </c>
      <c r="C428" t="s">
        <v>36</v>
      </c>
      <c r="D428">
        <v>406.01518999999996</v>
      </c>
      <c r="E428">
        <v>338.99624799999998</v>
      </c>
      <c r="F428">
        <f t="shared" si="6"/>
        <v>-67.018941999999981</v>
      </c>
    </row>
    <row r="429" spans="1:6" x14ac:dyDescent="0.3">
      <c r="A429" t="s">
        <v>657</v>
      </c>
      <c r="B429" t="s">
        <v>596</v>
      </c>
      <c r="C429" t="s">
        <v>160</v>
      </c>
      <c r="D429">
        <v>1101.9749870000001</v>
      </c>
      <c r="E429">
        <v>3433.8202729999998</v>
      </c>
      <c r="F429">
        <f t="shared" si="6"/>
        <v>2331.8452859999998</v>
      </c>
    </row>
    <row r="430" spans="1:6" x14ac:dyDescent="0.3">
      <c r="A430" t="s">
        <v>657</v>
      </c>
      <c r="B430" t="s">
        <v>597</v>
      </c>
      <c r="C430" t="s">
        <v>309</v>
      </c>
      <c r="D430">
        <v>2.4423149999999998</v>
      </c>
      <c r="E430">
        <v>12.338007999999999</v>
      </c>
      <c r="F430">
        <f t="shared" si="6"/>
        <v>9.8956929999999979</v>
      </c>
    </row>
    <row r="431" spans="1:6" x14ac:dyDescent="0.3">
      <c r="A431" t="s">
        <v>657</v>
      </c>
      <c r="B431" t="s">
        <v>598</v>
      </c>
      <c r="C431" t="s">
        <v>303</v>
      </c>
      <c r="D431">
        <v>1.286E-3</v>
      </c>
      <c r="E431">
        <v>23.905957999999998</v>
      </c>
      <c r="F431">
        <f t="shared" si="6"/>
        <v>23.904671999999998</v>
      </c>
    </row>
    <row r="432" spans="1:6" x14ac:dyDescent="0.3">
      <c r="A432" t="s">
        <v>657</v>
      </c>
      <c r="B432" t="s">
        <v>599</v>
      </c>
      <c r="C432" t="s">
        <v>37</v>
      </c>
      <c r="D432">
        <v>55.521904000000006</v>
      </c>
      <c r="E432">
        <v>38.515262</v>
      </c>
      <c r="F432">
        <f t="shared" si="6"/>
        <v>-17.006642000000006</v>
      </c>
    </row>
    <row r="433" spans="1:6" x14ac:dyDescent="0.3">
      <c r="A433" t="s">
        <v>657</v>
      </c>
      <c r="B433" t="s">
        <v>600</v>
      </c>
      <c r="C433" t="s">
        <v>271</v>
      </c>
      <c r="D433">
        <v>0.37832399999999999</v>
      </c>
      <c r="E433">
        <v>61.308281000000001</v>
      </c>
      <c r="F433">
        <f t="shared" si="6"/>
        <v>60.929957000000002</v>
      </c>
    </row>
    <row r="434" spans="1:6" x14ac:dyDescent="0.3">
      <c r="A434" t="s">
        <v>657</v>
      </c>
      <c r="B434" t="s">
        <v>601</v>
      </c>
      <c r="C434" t="s">
        <v>38</v>
      </c>
      <c r="D434">
        <v>80.20926399999999</v>
      </c>
      <c r="E434">
        <v>64.037199999999999</v>
      </c>
      <c r="F434">
        <f t="shared" si="6"/>
        <v>-16.172063999999992</v>
      </c>
    </row>
    <row r="435" spans="1:6" x14ac:dyDescent="0.3">
      <c r="A435" t="s">
        <v>657</v>
      </c>
      <c r="B435" t="s">
        <v>602</v>
      </c>
      <c r="C435" t="s">
        <v>135</v>
      </c>
      <c r="D435">
        <v>88.629570000000001</v>
      </c>
      <c r="E435">
        <v>153.14552699999999</v>
      </c>
      <c r="F435">
        <f t="shared" si="6"/>
        <v>64.515956999999986</v>
      </c>
    </row>
    <row r="436" spans="1:6" x14ac:dyDescent="0.3">
      <c r="A436" t="s">
        <v>657</v>
      </c>
      <c r="B436" t="s">
        <v>603</v>
      </c>
      <c r="C436" t="s">
        <v>268</v>
      </c>
      <c r="D436">
        <v>1.5763400000000001</v>
      </c>
      <c r="E436">
        <v>12.154311</v>
      </c>
      <c r="F436">
        <f t="shared" si="6"/>
        <v>10.577971</v>
      </c>
    </row>
    <row r="437" spans="1:6" x14ac:dyDescent="0.3">
      <c r="A437" t="s">
        <v>657</v>
      </c>
      <c r="B437" t="s">
        <v>604</v>
      </c>
      <c r="C437" t="s">
        <v>248</v>
      </c>
      <c r="D437">
        <v>2.0011460000000003</v>
      </c>
      <c r="E437">
        <v>58.718554000000005</v>
      </c>
      <c r="F437">
        <f t="shared" si="6"/>
        <v>56.717408000000006</v>
      </c>
    </row>
    <row r="438" spans="1:6" x14ac:dyDescent="0.3">
      <c r="A438" t="s">
        <v>657</v>
      </c>
      <c r="B438" t="s">
        <v>605</v>
      </c>
      <c r="C438" t="s">
        <v>136</v>
      </c>
      <c r="D438">
        <v>30.340592000000001</v>
      </c>
      <c r="E438">
        <v>45.930436</v>
      </c>
      <c r="F438">
        <f t="shared" si="6"/>
        <v>15.589843999999999</v>
      </c>
    </row>
    <row r="439" spans="1:6" x14ac:dyDescent="0.3">
      <c r="A439" t="s">
        <v>657</v>
      </c>
      <c r="B439" t="s">
        <v>606</v>
      </c>
      <c r="C439" t="s">
        <v>118</v>
      </c>
      <c r="D439">
        <v>1116.2712110000002</v>
      </c>
      <c r="E439">
        <v>307.74572599999999</v>
      </c>
      <c r="F439">
        <f t="shared" si="6"/>
        <v>-808.52548500000023</v>
      </c>
    </row>
    <row r="440" spans="1:6" x14ac:dyDescent="0.3">
      <c r="A440" t="s">
        <v>657</v>
      </c>
      <c r="B440" t="s">
        <v>607</v>
      </c>
      <c r="C440" t="s">
        <v>129</v>
      </c>
      <c r="D440">
        <v>699.36270100000002</v>
      </c>
      <c r="E440">
        <v>441.92754200000002</v>
      </c>
      <c r="F440">
        <f t="shared" si="6"/>
        <v>-257.435159</v>
      </c>
    </row>
    <row r="441" spans="1:6" x14ac:dyDescent="0.3">
      <c r="A441" t="s">
        <v>657</v>
      </c>
      <c r="B441" t="s">
        <v>608</v>
      </c>
      <c r="C441" t="s">
        <v>128</v>
      </c>
      <c r="D441">
        <v>0.23588300000000001</v>
      </c>
      <c r="E441">
        <v>25.577123999999998</v>
      </c>
      <c r="F441">
        <f t="shared" si="6"/>
        <v>25.341240999999997</v>
      </c>
    </row>
    <row r="442" spans="1:6" x14ac:dyDescent="0.3">
      <c r="A442" t="s">
        <v>657</v>
      </c>
      <c r="B442" t="s">
        <v>609</v>
      </c>
      <c r="C442" t="s">
        <v>133</v>
      </c>
      <c r="D442">
        <v>1.0714440000000001</v>
      </c>
      <c r="E442">
        <v>5.782762</v>
      </c>
      <c r="F442">
        <f t="shared" si="6"/>
        <v>4.7113180000000003</v>
      </c>
    </row>
    <row r="443" spans="1:6" x14ac:dyDescent="0.3">
      <c r="A443" t="s">
        <v>657</v>
      </c>
      <c r="B443" t="s">
        <v>610</v>
      </c>
      <c r="C443" t="s">
        <v>138</v>
      </c>
      <c r="D443">
        <v>28.318613000000003</v>
      </c>
      <c r="E443">
        <v>117.581166</v>
      </c>
      <c r="F443">
        <f t="shared" si="6"/>
        <v>89.262552999999997</v>
      </c>
    </row>
    <row r="444" spans="1:6" x14ac:dyDescent="0.3">
      <c r="A444" t="s">
        <v>657</v>
      </c>
      <c r="B444" t="s">
        <v>611</v>
      </c>
      <c r="C444" t="s">
        <v>39</v>
      </c>
      <c r="D444">
        <v>2122.1763339999998</v>
      </c>
      <c r="E444">
        <v>2417.313435</v>
      </c>
      <c r="F444">
        <f t="shared" si="6"/>
        <v>295.13710100000026</v>
      </c>
    </row>
    <row r="445" spans="1:6" x14ac:dyDescent="0.3">
      <c r="A445" t="s">
        <v>657</v>
      </c>
      <c r="B445" t="s">
        <v>612</v>
      </c>
      <c r="C445" t="s">
        <v>215</v>
      </c>
      <c r="D445">
        <v>0.82163300000000006</v>
      </c>
      <c r="E445">
        <v>2.4778850000000001</v>
      </c>
      <c r="F445">
        <f t="shared" si="6"/>
        <v>1.6562520000000001</v>
      </c>
    </row>
    <row r="446" spans="1:6" x14ac:dyDescent="0.3">
      <c r="A446" t="s">
        <v>657</v>
      </c>
      <c r="B446" t="s">
        <v>613</v>
      </c>
      <c r="C446" t="s">
        <v>127</v>
      </c>
      <c r="D446">
        <v>78.301321999999999</v>
      </c>
      <c r="E446">
        <v>54.485789999999994</v>
      </c>
      <c r="F446">
        <f t="shared" si="6"/>
        <v>-23.815532000000005</v>
      </c>
    </row>
    <row r="447" spans="1:6" x14ac:dyDescent="0.3">
      <c r="A447" t="s">
        <v>657</v>
      </c>
      <c r="B447" t="s">
        <v>614</v>
      </c>
      <c r="C447" t="s">
        <v>40</v>
      </c>
      <c r="D447">
        <v>2.3496779999999999</v>
      </c>
      <c r="E447">
        <v>28.781662000000001</v>
      </c>
      <c r="F447">
        <f t="shared" si="6"/>
        <v>26.431984</v>
      </c>
    </row>
    <row r="448" spans="1:6" x14ac:dyDescent="0.3">
      <c r="A448" t="s">
        <v>657</v>
      </c>
      <c r="B448" t="s">
        <v>615</v>
      </c>
      <c r="C448" t="s">
        <v>616</v>
      </c>
      <c r="D448">
        <v>5.2412580000000002</v>
      </c>
      <c r="E448">
        <v>1.100714</v>
      </c>
      <c r="F448">
        <f t="shared" si="6"/>
        <v>-4.1405440000000002</v>
      </c>
    </row>
    <row r="449" spans="1:6" x14ac:dyDescent="0.3">
      <c r="A449" t="s">
        <v>657</v>
      </c>
      <c r="B449" t="s">
        <v>617</v>
      </c>
      <c r="C449" t="s">
        <v>212</v>
      </c>
      <c r="D449">
        <v>1.2761209999999998</v>
      </c>
      <c r="E449">
        <v>24.321280000000002</v>
      </c>
      <c r="F449">
        <f t="shared" si="6"/>
        <v>23.045159000000002</v>
      </c>
    </row>
    <row r="450" spans="1:6" x14ac:dyDescent="0.3">
      <c r="A450" t="s">
        <v>657</v>
      </c>
      <c r="B450" t="s">
        <v>618</v>
      </c>
      <c r="C450" t="s">
        <v>122</v>
      </c>
      <c r="D450">
        <v>17.716629000000001</v>
      </c>
      <c r="E450">
        <v>125.88007300000001</v>
      </c>
      <c r="F450">
        <f t="shared" si="6"/>
        <v>108.16344400000001</v>
      </c>
    </row>
    <row r="451" spans="1:6" x14ac:dyDescent="0.3">
      <c r="A451" t="s">
        <v>657</v>
      </c>
      <c r="B451" t="s">
        <v>619</v>
      </c>
      <c r="C451" t="s">
        <v>41</v>
      </c>
      <c r="D451">
        <v>265.67729500000002</v>
      </c>
      <c r="E451">
        <v>518.64155900000003</v>
      </c>
      <c r="F451">
        <f t="shared" ref="F451:F483" si="7">E451 -D451</f>
        <v>252.96426400000001</v>
      </c>
    </row>
    <row r="452" spans="1:6" x14ac:dyDescent="0.3">
      <c r="A452" t="s">
        <v>657</v>
      </c>
      <c r="B452" t="s">
        <v>620</v>
      </c>
      <c r="C452" t="s">
        <v>156</v>
      </c>
      <c r="D452">
        <v>71.333442000000005</v>
      </c>
      <c r="E452">
        <v>70.017778000000007</v>
      </c>
      <c r="F452">
        <f t="shared" si="7"/>
        <v>-1.3156639999999982</v>
      </c>
    </row>
    <row r="453" spans="1:6" x14ac:dyDescent="0.3">
      <c r="A453" t="s">
        <v>657</v>
      </c>
      <c r="B453" t="s">
        <v>621</v>
      </c>
      <c r="C453" t="s">
        <v>130</v>
      </c>
      <c r="D453">
        <v>1.1218000000000001E-2</v>
      </c>
      <c r="E453">
        <v>2.4721359999999999</v>
      </c>
      <c r="F453">
        <f t="shared" si="7"/>
        <v>2.4609179999999999</v>
      </c>
    </row>
    <row r="454" spans="1:6" x14ac:dyDescent="0.3">
      <c r="A454" t="s">
        <v>657</v>
      </c>
      <c r="B454" t="s">
        <v>622</v>
      </c>
      <c r="C454" t="s">
        <v>123</v>
      </c>
      <c r="D454">
        <v>4.3874899999999997</v>
      </c>
      <c r="E454">
        <v>26.777169000000001</v>
      </c>
      <c r="F454">
        <f t="shared" si="7"/>
        <v>22.389679000000001</v>
      </c>
    </row>
    <row r="455" spans="1:6" x14ac:dyDescent="0.3">
      <c r="A455" t="s">
        <v>657</v>
      </c>
      <c r="B455" t="s">
        <v>623</v>
      </c>
      <c r="C455" t="s">
        <v>295</v>
      </c>
      <c r="D455">
        <v>0.15027799999999999</v>
      </c>
      <c r="E455">
        <v>9.7528000000000004E-2</v>
      </c>
      <c r="F455">
        <f t="shared" si="7"/>
        <v>-5.2749999999999991E-2</v>
      </c>
    </row>
    <row r="456" spans="1:6" x14ac:dyDescent="0.3">
      <c r="A456" t="s">
        <v>657</v>
      </c>
      <c r="B456" t="s">
        <v>624</v>
      </c>
      <c r="C456" t="s">
        <v>132</v>
      </c>
      <c r="D456">
        <v>29.509112999999999</v>
      </c>
      <c r="E456">
        <v>58.669464000000005</v>
      </c>
      <c r="F456">
        <f t="shared" si="7"/>
        <v>29.160351000000006</v>
      </c>
    </row>
    <row r="457" spans="1:6" x14ac:dyDescent="0.3">
      <c r="A457" t="s">
        <v>657</v>
      </c>
      <c r="B457" t="s">
        <v>625</v>
      </c>
      <c r="C457" t="s">
        <v>626</v>
      </c>
      <c r="D457">
        <v>620.89560600000004</v>
      </c>
      <c r="E457">
        <v>105.892223</v>
      </c>
      <c r="F457">
        <f t="shared" si="7"/>
        <v>-515.00338299999999</v>
      </c>
    </row>
    <row r="458" spans="1:6" x14ac:dyDescent="0.3">
      <c r="A458" t="s">
        <v>657</v>
      </c>
      <c r="B458" t="s">
        <v>627</v>
      </c>
      <c r="C458" t="s">
        <v>213</v>
      </c>
      <c r="D458">
        <v>4.0922270000000003</v>
      </c>
      <c r="E458">
        <v>2.916293</v>
      </c>
      <c r="F458">
        <f t="shared" si="7"/>
        <v>-1.1759340000000003</v>
      </c>
    </row>
    <row r="459" spans="1:6" x14ac:dyDescent="0.3">
      <c r="A459" t="s">
        <v>657</v>
      </c>
      <c r="B459" t="s">
        <v>628</v>
      </c>
      <c r="C459" t="s">
        <v>134</v>
      </c>
      <c r="D459">
        <v>14.558558</v>
      </c>
      <c r="E459">
        <v>19.785553999999998</v>
      </c>
      <c r="F459">
        <f t="shared" si="7"/>
        <v>5.226995999999998</v>
      </c>
    </row>
    <row r="460" spans="1:6" x14ac:dyDescent="0.3">
      <c r="A460" t="s">
        <v>657</v>
      </c>
      <c r="B460" t="s">
        <v>629</v>
      </c>
      <c r="C460" t="s">
        <v>302</v>
      </c>
      <c r="D460">
        <v>0.24191199999999999</v>
      </c>
      <c r="E460">
        <v>17.331552000000002</v>
      </c>
      <c r="F460">
        <f t="shared" si="7"/>
        <v>17.089640000000003</v>
      </c>
    </row>
    <row r="461" spans="1:6" x14ac:dyDescent="0.3">
      <c r="A461" t="s">
        <v>657</v>
      </c>
      <c r="B461" t="s">
        <v>630</v>
      </c>
      <c r="C461" t="s">
        <v>234</v>
      </c>
      <c r="D461">
        <v>8.5327000000000014E-2</v>
      </c>
      <c r="E461">
        <v>2.87547</v>
      </c>
      <c r="F461">
        <f t="shared" si="7"/>
        <v>2.790143</v>
      </c>
    </row>
    <row r="462" spans="1:6" x14ac:dyDescent="0.3">
      <c r="A462" t="s">
        <v>657</v>
      </c>
      <c r="B462" t="s">
        <v>631</v>
      </c>
      <c r="C462" t="s">
        <v>236</v>
      </c>
      <c r="D462">
        <v>307.79353800000001</v>
      </c>
      <c r="E462">
        <v>848.04858000000002</v>
      </c>
      <c r="F462">
        <f t="shared" si="7"/>
        <v>540.255042</v>
      </c>
    </row>
    <row r="463" spans="1:6" x14ac:dyDescent="0.3">
      <c r="A463" t="s">
        <v>657</v>
      </c>
      <c r="B463" t="s">
        <v>632</v>
      </c>
      <c r="C463" t="s">
        <v>125</v>
      </c>
      <c r="D463">
        <v>20.318322999999999</v>
      </c>
      <c r="E463">
        <v>51.779379999999996</v>
      </c>
      <c r="F463">
        <f t="shared" si="7"/>
        <v>31.461056999999997</v>
      </c>
    </row>
    <row r="464" spans="1:6" x14ac:dyDescent="0.3">
      <c r="A464" t="s">
        <v>657</v>
      </c>
      <c r="B464" t="s">
        <v>633</v>
      </c>
      <c r="C464" t="s">
        <v>139</v>
      </c>
      <c r="D464">
        <v>72.798525000000012</v>
      </c>
      <c r="E464">
        <v>55.713188000000002</v>
      </c>
      <c r="F464">
        <f t="shared" si="7"/>
        <v>-17.08533700000001</v>
      </c>
    </row>
    <row r="465" spans="1:6" x14ac:dyDescent="0.3">
      <c r="A465" t="s">
        <v>657</v>
      </c>
      <c r="B465" t="s">
        <v>634</v>
      </c>
      <c r="C465" t="s">
        <v>131</v>
      </c>
      <c r="D465">
        <v>348.76978199999996</v>
      </c>
      <c r="E465">
        <v>484.04285299999992</v>
      </c>
      <c r="F465">
        <f t="shared" si="7"/>
        <v>135.27307099999996</v>
      </c>
    </row>
    <row r="466" spans="1:6" x14ac:dyDescent="0.3">
      <c r="A466" t="s">
        <v>657</v>
      </c>
      <c r="B466" t="s">
        <v>635</v>
      </c>
      <c r="C466" t="s">
        <v>296</v>
      </c>
      <c r="D466">
        <v>2.4864290000000002</v>
      </c>
      <c r="E466">
        <v>8.4237629999999992</v>
      </c>
      <c r="F466">
        <f t="shared" si="7"/>
        <v>5.937333999999999</v>
      </c>
    </row>
    <row r="467" spans="1:6" x14ac:dyDescent="0.3">
      <c r="A467" t="s">
        <v>657</v>
      </c>
      <c r="B467" t="s">
        <v>636</v>
      </c>
      <c r="C467" t="s">
        <v>637</v>
      </c>
      <c r="D467">
        <v>2.7520000000000001E-3</v>
      </c>
      <c r="E467">
        <v>9.1986080000000001</v>
      </c>
      <c r="F467">
        <f t="shared" si="7"/>
        <v>9.1958560000000009</v>
      </c>
    </row>
    <row r="468" spans="1:6" x14ac:dyDescent="0.3">
      <c r="A468" t="s">
        <v>657</v>
      </c>
      <c r="B468" t="s">
        <v>638</v>
      </c>
      <c r="C468" t="s">
        <v>137</v>
      </c>
      <c r="D468">
        <v>135.26931299999998</v>
      </c>
      <c r="E468">
        <v>87.455181999999994</v>
      </c>
      <c r="F468">
        <f t="shared" si="7"/>
        <v>-47.814130999999989</v>
      </c>
    </row>
    <row r="469" spans="1:6" x14ac:dyDescent="0.3">
      <c r="A469" t="s">
        <v>657</v>
      </c>
      <c r="B469" t="s">
        <v>639</v>
      </c>
      <c r="C469" t="s">
        <v>42</v>
      </c>
      <c r="D469">
        <v>67.546616999999998</v>
      </c>
      <c r="E469">
        <v>17.901243000000001</v>
      </c>
      <c r="F469">
        <f t="shared" si="7"/>
        <v>-49.645373999999997</v>
      </c>
    </row>
    <row r="470" spans="1:6" x14ac:dyDescent="0.3">
      <c r="A470" t="s">
        <v>657</v>
      </c>
      <c r="B470" t="s">
        <v>640</v>
      </c>
      <c r="C470" t="s">
        <v>43</v>
      </c>
      <c r="D470">
        <v>97.41509099999999</v>
      </c>
      <c r="E470">
        <v>64.749927999999997</v>
      </c>
      <c r="F470">
        <f t="shared" si="7"/>
        <v>-32.665162999999993</v>
      </c>
    </row>
    <row r="471" spans="1:6" x14ac:dyDescent="0.3">
      <c r="A471" t="s">
        <v>657</v>
      </c>
      <c r="B471" t="s">
        <v>641</v>
      </c>
      <c r="C471" t="s">
        <v>44</v>
      </c>
      <c r="D471">
        <v>307.70008700000005</v>
      </c>
      <c r="E471">
        <v>31.3432</v>
      </c>
      <c r="F471">
        <f t="shared" si="7"/>
        <v>-276.35688700000003</v>
      </c>
    </row>
    <row r="472" spans="1:6" x14ac:dyDescent="0.3">
      <c r="A472" t="s">
        <v>657</v>
      </c>
      <c r="B472" t="s">
        <v>642</v>
      </c>
      <c r="C472" t="s">
        <v>643</v>
      </c>
      <c r="D472">
        <v>0.10993700000000001</v>
      </c>
      <c r="E472">
        <v>1.2694319999999999</v>
      </c>
      <c r="F472">
        <f t="shared" si="7"/>
        <v>1.1594949999999999</v>
      </c>
    </row>
    <row r="473" spans="1:6" x14ac:dyDescent="0.3">
      <c r="A473" t="s">
        <v>657</v>
      </c>
      <c r="B473" t="s">
        <v>644</v>
      </c>
      <c r="C473" t="s">
        <v>124</v>
      </c>
      <c r="D473">
        <v>0.34880899999999998</v>
      </c>
      <c r="E473">
        <v>0.76251099999999994</v>
      </c>
      <c r="F473">
        <f t="shared" si="7"/>
        <v>0.41370199999999996</v>
      </c>
    </row>
    <row r="474" spans="1:6" x14ac:dyDescent="0.3">
      <c r="A474" t="s">
        <v>657</v>
      </c>
      <c r="B474" t="s">
        <v>645</v>
      </c>
      <c r="C474" t="s">
        <v>646</v>
      </c>
      <c r="D474">
        <v>16.301490999999999</v>
      </c>
      <c r="E474">
        <v>6.3011540000000004</v>
      </c>
      <c r="F474">
        <f t="shared" si="7"/>
        <v>-10.000336999999998</v>
      </c>
    </row>
    <row r="475" spans="1:6" x14ac:dyDescent="0.3">
      <c r="A475" t="s">
        <v>657</v>
      </c>
      <c r="B475" t="s">
        <v>647</v>
      </c>
      <c r="C475" t="s">
        <v>648</v>
      </c>
      <c r="D475">
        <v>8.9700000000000001E-4</v>
      </c>
      <c r="E475">
        <v>2.1739680000000003</v>
      </c>
      <c r="F475">
        <f t="shared" si="7"/>
        <v>2.1730710000000002</v>
      </c>
    </row>
    <row r="476" spans="1:6" x14ac:dyDescent="0.3">
      <c r="A476" t="s">
        <v>657</v>
      </c>
      <c r="B476" t="s">
        <v>649</v>
      </c>
      <c r="C476" t="s">
        <v>45</v>
      </c>
      <c r="D476">
        <v>8668.064475000001</v>
      </c>
      <c r="E476">
        <v>2707.514686</v>
      </c>
      <c r="F476">
        <f t="shared" si="7"/>
        <v>-5960.5497890000006</v>
      </c>
    </row>
    <row r="477" spans="1:6" x14ac:dyDescent="0.3">
      <c r="A477" t="s">
        <v>657</v>
      </c>
      <c r="B477" t="s">
        <v>650</v>
      </c>
      <c r="C477" t="s">
        <v>46</v>
      </c>
      <c r="D477">
        <v>140.98049999999998</v>
      </c>
      <c r="E477">
        <v>47.276513999999999</v>
      </c>
      <c r="F477">
        <f t="shared" si="7"/>
        <v>-93.703985999999986</v>
      </c>
    </row>
    <row r="478" spans="1:6" x14ac:dyDescent="0.3">
      <c r="A478" t="s">
        <v>657</v>
      </c>
      <c r="B478" t="s">
        <v>651</v>
      </c>
      <c r="C478" t="s">
        <v>47</v>
      </c>
      <c r="D478">
        <v>156.03285200000002</v>
      </c>
      <c r="E478">
        <v>29.6296</v>
      </c>
      <c r="F478">
        <f t="shared" si="7"/>
        <v>-126.40325200000002</v>
      </c>
    </row>
    <row r="479" spans="1:6" x14ac:dyDescent="0.3">
      <c r="A479" t="s">
        <v>657</v>
      </c>
      <c r="B479" t="s">
        <v>652</v>
      </c>
      <c r="C479" t="s">
        <v>48</v>
      </c>
      <c r="D479">
        <v>164.57014700000002</v>
      </c>
      <c r="E479">
        <v>37.157399999999996</v>
      </c>
      <c r="F479">
        <f t="shared" si="7"/>
        <v>-127.41274700000002</v>
      </c>
    </row>
    <row r="480" spans="1:6" x14ac:dyDescent="0.3">
      <c r="A480" t="s">
        <v>657</v>
      </c>
      <c r="B480" t="s">
        <v>653</v>
      </c>
      <c r="C480" t="s">
        <v>126</v>
      </c>
      <c r="D480">
        <v>5.02393</v>
      </c>
      <c r="E480">
        <v>13.273246</v>
      </c>
      <c r="F480">
        <f t="shared" si="7"/>
        <v>8.2493160000000003</v>
      </c>
    </row>
    <row r="481" spans="1:6" x14ac:dyDescent="0.3">
      <c r="A481" t="s">
        <v>657</v>
      </c>
      <c r="B481" t="s">
        <v>654</v>
      </c>
      <c r="C481" t="s">
        <v>49</v>
      </c>
      <c r="D481">
        <v>42.961342999999999</v>
      </c>
      <c r="E481">
        <v>11.374724999999998</v>
      </c>
      <c r="F481">
        <f t="shared" si="7"/>
        <v>-31.586618000000001</v>
      </c>
    </row>
    <row r="482" spans="1:6" x14ac:dyDescent="0.3">
      <c r="A482" t="s">
        <v>657</v>
      </c>
      <c r="B482" t="s">
        <v>655</v>
      </c>
      <c r="C482" t="s">
        <v>50</v>
      </c>
      <c r="D482">
        <v>24.597863000000004</v>
      </c>
      <c r="E482">
        <v>9.0484779999999994</v>
      </c>
      <c r="F482">
        <f t="shared" si="7"/>
        <v>-15.549385000000004</v>
      </c>
    </row>
    <row r="483" spans="1:6" x14ac:dyDescent="0.3">
      <c r="A483" t="s">
        <v>657</v>
      </c>
      <c r="B483" t="s">
        <v>656</v>
      </c>
      <c r="C483" t="s">
        <v>51</v>
      </c>
      <c r="D483">
        <v>88.222605999999985</v>
      </c>
      <c r="E483">
        <v>0.33979599999999999</v>
      </c>
      <c r="F483">
        <f t="shared" si="7"/>
        <v>-87.882809999999978</v>
      </c>
    </row>
  </sheetData>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6A167-9836-4770-A7E7-411AC68E5E35}">
  <dimension ref="A1:G138"/>
  <sheetViews>
    <sheetView topLeftCell="A10" workbookViewId="0">
      <selection activeCell="J30" sqref="J30"/>
    </sheetView>
  </sheetViews>
  <sheetFormatPr defaultRowHeight="14.4" x14ac:dyDescent="0.3"/>
  <cols>
    <col min="1" max="1" width="14.5546875" customWidth="1"/>
  </cols>
  <sheetData>
    <row r="1" spans="1:7" x14ac:dyDescent="0.3">
      <c r="B1" s="1" t="s">
        <v>188</v>
      </c>
      <c r="C1" s="1"/>
      <c r="D1" s="1"/>
      <c r="E1" s="1"/>
      <c r="F1" s="1"/>
    </row>
    <row r="2" spans="1:7" x14ac:dyDescent="0.3">
      <c r="B2" s="2" t="s">
        <v>688</v>
      </c>
    </row>
    <row r="3" spans="1:7" x14ac:dyDescent="0.3">
      <c r="B3" t="s">
        <v>155</v>
      </c>
    </row>
    <row r="4" spans="1:7" x14ac:dyDescent="0.3">
      <c r="B4">
        <v>2024</v>
      </c>
    </row>
    <row r="5" spans="1:7" x14ac:dyDescent="0.3">
      <c r="A5" t="s">
        <v>44</v>
      </c>
      <c r="B5">
        <v>510</v>
      </c>
      <c r="E5" t="s">
        <v>34</v>
      </c>
      <c r="F5">
        <v>-1447.7890769999999</v>
      </c>
      <c r="G5">
        <v>3610</v>
      </c>
    </row>
    <row r="6" spans="1:7" x14ac:dyDescent="0.3">
      <c r="A6" t="s">
        <v>50</v>
      </c>
      <c r="B6">
        <v>540</v>
      </c>
      <c r="E6" t="s">
        <v>41</v>
      </c>
      <c r="F6">
        <v>-1186.8239779999999</v>
      </c>
      <c r="G6">
        <v>2110</v>
      </c>
    </row>
    <row r="7" spans="1:7" x14ac:dyDescent="0.3">
      <c r="A7" t="s">
        <v>145</v>
      </c>
      <c r="B7">
        <v>640</v>
      </c>
      <c r="E7" t="s">
        <v>18</v>
      </c>
      <c r="F7">
        <v>-6063.4549049999987</v>
      </c>
      <c r="G7">
        <v>3820</v>
      </c>
    </row>
    <row r="8" spans="1:7" x14ac:dyDescent="0.3">
      <c r="A8" t="s">
        <v>146</v>
      </c>
      <c r="B8">
        <v>770</v>
      </c>
      <c r="E8" t="s">
        <v>10</v>
      </c>
      <c r="F8">
        <v>-125.90242900000001</v>
      </c>
      <c r="G8">
        <v>7260</v>
      </c>
    </row>
    <row r="9" spans="1:7" x14ac:dyDescent="0.3">
      <c r="A9" t="s">
        <v>40</v>
      </c>
      <c r="B9">
        <v>970</v>
      </c>
      <c r="E9" t="s">
        <v>47</v>
      </c>
      <c r="F9">
        <v>-300.80252099999996</v>
      </c>
      <c r="G9">
        <v>7230</v>
      </c>
    </row>
    <row r="10" spans="1:7" x14ac:dyDescent="0.3">
      <c r="A10" t="s">
        <v>51</v>
      </c>
      <c r="B10">
        <v>1170</v>
      </c>
      <c r="E10" t="s">
        <v>26</v>
      </c>
      <c r="F10">
        <v>-111.40679700000003</v>
      </c>
      <c r="G10">
        <v>15050</v>
      </c>
    </row>
    <row r="11" spans="1:7" x14ac:dyDescent="0.3">
      <c r="A11" t="s">
        <v>121</v>
      </c>
      <c r="B11">
        <v>1220</v>
      </c>
      <c r="E11" t="s">
        <v>23</v>
      </c>
      <c r="F11">
        <v>-12326.679198999998</v>
      </c>
      <c r="G11">
        <v>2390</v>
      </c>
    </row>
    <row r="12" spans="1:7" x14ac:dyDescent="0.3">
      <c r="A12" t="s">
        <v>39</v>
      </c>
      <c r="B12">
        <v>1250</v>
      </c>
      <c r="E12" t="s">
        <v>38</v>
      </c>
      <c r="F12">
        <v>-59.455009000000018</v>
      </c>
      <c r="G12">
        <v>1690</v>
      </c>
    </row>
    <row r="13" spans="1:7" x14ac:dyDescent="0.3">
      <c r="A13" t="s">
        <v>48</v>
      </c>
      <c r="B13">
        <v>1260</v>
      </c>
      <c r="E13" t="s">
        <v>40</v>
      </c>
      <c r="F13">
        <v>-25.143646999999973</v>
      </c>
      <c r="G13">
        <v>690</v>
      </c>
    </row>
    <row r="14" spans="1:7" x14ac:dyDescent="0.3">
      <c r="A14" t="s">
        <v>17</v>
      </c>
      <c r="B14">
        <v>1430</v>
      </c>
      <c r="E14" t="s">
        <v>28</v>
      </c>
      <c r="F14">
        <v>-295515.24871000007</v>
      </c>
      <c r="G14">
        <v>10760</v>
      </c>
    </row>
    <row r="15" spans="1:7" x14ac:dyDescent="0.3">
      <c r="A15" t="s">
        <v>38</v>
      </c>
      <c r="B15">
        <v>1680</v>
      </c>
      <c r="E15" t="s">
        <v>156</v>
      </c>
      <c r="F15">
        <v>-95.671497999999957</v>
      </c>
      <c r="G15">
        <v>630</v>
      </c>
    </row>
    <row r="16" spans="1:7" x14ac:dyDescent="0.3">
      <c r="A16" t="s">
        <v>120</v>
      </c>
      <c r="B16">
        <v>2000</v>
      </c>
      <c r="E16" t="s">
        <v>112</v>
      </c>
      <c r="F16">
        <v>-423.52879099999996</v>
      </c>
      <c r="G16">
        <v>2360</v>
      </c>
    </row>
    <row r="17" spans="1:7" x14ac:dyDescent="0.3">
      <c r="A17" t="s">
        <v>41</v>
      </c>
      <c r="B17">
        <v>2220</v>
      </c>
      <c r="E17" t="s">
        <v>37</v>
      </c>
      <c r="F17">
        <v>-31.722929000000008</v>
      </c>
      <c r="G17">
        <v>4840</v>
      </c>
    </row>
    <row r="18" spans="1:7" x14ac:dyDescent="0.3">
      <c r="A18" t="s">
        <v>49</v>
      </c>
      <c r="B18">
        <v>2260</v>
      </c>
      <c r="E18" t="s">
        <v>0</v>
      </c>
      <c r="F18">
        <v>-235873.88701900007</v>
      </c>
      <c r="G18">
        <v>89450</v>
      </c>
    </row>
    <row r="19" spans="1:7" x14ac:dyDescent="0.3">
      <c r="A19" t="s">
        <v>118</v>
      </c>
      <c r="B19">
        <v>2510</v>
      </c>
      <c r="E19" t="s">
        <v>114</v>
      </c>
      <c r="F19">
        <v>-18.668183999999997</v>
      </c>
      <c r="G19">
        <v>95510</v>
      </c>
    </row>
    <row r="20" spans="1:7" x14ac:dyDescent="0.3">
      <c r="A20" t="s">
        <v>2</v>
      </c>
      <c r="B20">
        <v>2510</v>
      </c>
      <c r="E20" t="s">
        <v>33</v>
      </c>
      <c r="F20">
        <v>-163.49523900000005</v>
      </c>
      <c r="G20">
        <v>4880</v>
      </c>
    </row>
    <row r="21" spans="1:7" x14ac:dyDescent="0.3">
      <c r="A21" t="s">
        <v>23</v>
      </c>
      <c r="B21">
        <v>2520</v>
      </c>
      <c r="E21" t="s">
        <v>4</v>
      </c>
      <c r="F21">
        <v>-4060.8126499999998</v>
      </c>
      <c r="G21">
        <v>11780</v>
      </c>
    </row>
    <row r="22" spans="1:7" x14ac:dyDescent="0.3">
      <c r="A22" t="s">
        <v>16</v>
      </c>
      <c r="B22">
        <v>2650</v>
      </c>
      <c r="E22" t="s">
        <v>16</v>
      </c>
      <c r="F22">
        <v>-45801.130653999971</v>
      </c>
      <c r="G22">
        <v>2120</v>
      </c>
    </row>
    <row r="23" spans="1:7" x14ac:dyDescent="0.3">
      <c r="A23" t="s">
        <v>18</v>
      </c>
      <c r="B23">
        <v>2820</v>
      </c>
      <c r="E23" t="s">
        <v>25</v>
      </c>
      <c r="F23">
        <v>-17893.014258000003</v>
      </c>
      <c r="G23">
        <v>4010</v>
      </c>
    </row>
    <row r="24" spans="1:7" x14ac:dyDescent="0.3">
      <c r="A24" t="s">
        <v>19</v>
      </c>
      <c r="B24">
        <v>3860</v>
      </c>
      <c r="E24" t="s">
        <v>13</v>
      </c>
      <c r="F24">
        <v>-5868.9881310000001</v>
      </c>
      <c r="G24">
        <v>4580</v>
      </c>
    </row>
    <row r="25" spans="1:7" x14ac:dyDescent="0.3">
      <c r="A25" t="s">
        <v>35</v>
      </c>
      <c r="B25">
        <v>3900</v>
      </c>
      <c r="E25" t="s">
        <v>14</v>
      </c>
      <c r="F25">
        <v>-7434.9842500000013</v>
      </c>
      <c r="G25">
        <v>35990</v>
      </c>
    </row>
    <row r="26" spans="1:7" x14ac:dyDescent="0.3">
      <c r="A26" t="s">
        <v>31</v>
      </c>
      <c r="B26">
        <v>3940</v>
      </c>
      <c r="E26" t="s">
        <v>30</v>
      </c>
      <c r="F26">
        <v>-69392.117327999993</v>
      </c>
      <c r="G26">
        <v>32900</v>
      </c>
    </row>
    <row r="27" spans="1:7" x14ac:dyDescent="0.3">
      <c r="A27" t="s">
        <v>46</v>
      </c>
      <c r="B27">
        <v>4240</v>
      </c>
      <c r="E27" t="s">
        <v>15</v>
      </c>
      <c r="F27">
        <v>-1321.4883190000003</v>
      </c>
      <c r="G27">
        <v>3950</v>
      </c>
    </row>
    <row r="28" spans="1:7" x14ac:dyDescent="0.3">
      <c r="A28" t="s">
        <v>15</v>
      </c>
      <c r="B28">
        <v>4430</v>
      </c>
      <c r="E28" t="s">
        <v>8</v>
      </c>
      <c r="F28">
        <v>-1272.594797</v>
      </c>
      <c r="G28">
        <v>7660</v>
      </c>
    </row>
    <row r="29" spans="1:7" x14ac:dyDescent="0.3">
      <c r="A29" t="s">
        <v>27</v>
      </c>
      <c r="B29">
        <v>4470</v>
      </c>
      <c r="E29" t="s">
        <v>22</v>
      </c>
      <c r="F29">
        <v>-763.07282299999997</v>
      </c>
      <c r="G29">
        <v>2110</v>
      </c>
    </row>
    <row r="30" spans="1:7" x14ac:dyDescent="0.3">
      <c r="A30" t="s">
        <v>148</v>
      </c>
      <c r="B30">
        <v>4490</v>
      </c>
      <c r="E30" t="s">
        <v>51</v>
      </c>
      <c r="F30">
        <v>-234.41181500000002</v>
      </c>
      <c r="G30">
        <v>1250</v>
      </c>
    </row>
    <row r="31" spans="1:7" x14ac:dyDescent="0.3">
      <c r="A31" t="s">
        <v>37</v>
      </c>
      <c r="B31">
        <v>4740</v>
      </c>
      <c r="E31" t="s">
        <v>36</v>
      </c>
      <c r="F31">
        <v>-899.51450499999987</v>
      </c>
      <c r="G31">
        <v>6780</v>
      </c>
    </row>
    <row r="32" spans="1:7" x14ac:dyDescent="0.3">
      <c r="A32" t="s">
        <v>25</v>
      </c>
      <c r="B32">
        <v>4910</v>
      </c>
      <c r="E32" t="s">
        <v>6</v>
      </c>
      <c r="F32">
        <v>-177.27527199999997</v>
      </c>
      <c r="G32">
        <v>136540</v>
      </c>
    </row>
    <row r="33" spans="1:7" x14ac:dyDescent="0.3">
      <c r="A33" t="s">
        <v>34</v>
      </c>
      <c r="B33">
        <v>5320</v>
      </c>
      <c r="E33" t="s">
        <v>44</v>
      </c>
      <c r="F33">
        <v>-678.79084399999988</v>
      </c>
      <c r="G33">
        <v>510</v>
      </c>
    </row>
    <row r="34" spans="1:7" x14ac:dyDescent="0.3">
      <c r="A34" t="s">
        <v>33</v>
      </c>
      <c r="B34">
        <v>5680</v>
      </c>
      <c r="E34" t="s">
        <v>50</v>
      </c>
      <c r="F34">
        <v>-12.836935000000011</v>
      </c>
      <c r="G34">
        <v>640</v>
      </c>
    </row>
    <row r="35" spans="1:7" x14ac:dyDescent="0.3">
      <c r="A35" t="s">
        <v>13</v>
      </c>
      <c r="B35">
        <v>6030</v>
      </c>
      <c r="E35" t="s">
        <v>24</v>
      </c>
      <c r="F35">
        <v>-24853.847006999997</v>
      </c>
      <c r="G35">
        <v>9470</v>
      </c>
    </row>
    <row r="36" spans="1:7" x14ac:dyDescent="0.3">
      <c r="A36" t="s">
        <v>45</v>
      </c>
      <c r="B36">
        <v>6100</v>
      </c>
      <c r="E36" t="s">
        <v>42</v>
      </c>
      <c r="F36">
        <v>-186.46478999999999</v>
      </c>
      <c r="G36">
        <v>9140</v>
      </c>
    </row>
    <row r="37" spans="1:7" x14ac:dyDescent="0.3">
      <c r="A37" t="s">
        <v>36</v>
      </c>
      <c r="B37">
        <v>6310</v>
      </c>
      <c r="E37" t="s">
        <v>9</v>
      </c>
      <c r="F37">
        <v>-84.817849000000024</v>
      </c>
      <c r="G37">
        <v>5270</v>
      </c>
    </row>
    <row r="38" spans="1:7" x14ac:dyDescent="0.3">
      <c r="A38" t="s">
        <v>9</v>
      </c>
      <c r="B38">
        <v>6940</v>
      </c>
      <c r="E38" t="s">
        <v>115</v>
      </c>
      <c r="F38">
        <v>-576.63492000000008</v>
      </c>
      <c r="G38">
        <v>1230</v>
      </c>
    </row>
    <row r="39" spans="1:7" x14ac:dyDescent="0.3">
      <c r="A39" t="s">
        <v>20</v>
      </c>
      <c r="B39">
        <v>7120</v>
      </c>
      <c r="E39" t="s">
        <v>46</v>
      </c>
      <c r="F39">
        <v>-114.20472799999999</v>
      </c>
      <c r="G39">
        <v>4260</v>
      </c>
    </row>
    <row r="40" spans="1:7" x14ac:dyDescent="0.3">
      <c r="A40" t="s">
        <v>47</v>
      </c>
      <c r="B40">
        <v>7750</v>
      </c>
      <c r="E40" t="s">
        <v>32</v>
      </c>
      <c r="F40">
        <v>-1.325693</v>
      </c>
      <c r="G40">
        <v>23550</v>
      </c>
    </row>
    <row r="41" spans="1:7" x14ac:dyDescent="0.3">
      <c r="A41" t="s">
        <v>116</v>
      </c>
      <c r="B41">
        <v>8360</v>
      </c>
      <c r="E41" t="s">
        <v>2</v>
      </c>
      <c r="F41">
        <v>-1872.5052889999997</v>
      </c>
      <c r="G41">
        <v>1880</v>
      </c>
    </row>
    <row r="42" spans="1:7" x14ac:dyDescent="0.3">
      <c r="A42" t="s">
        <v>10</v>
      </c>
      <c r="B42">
        <v>8630</v>
      </c>
      <c r="E42" t="s">
        <v>39</v>
      </c>
      <c r="F42">
        <v>-1454.0515620000006</v>
      </c>
      <c r="G42">
        <v>2060</v>
      </c>
    </row>
    <row r="43" spans="1:7" x14ac:dyDescent="0.3">
      <c r="A43" t="s">
        <v>11</v>
      </c>
      <c r="B43">
        <v>11570</v>
      </c>
      <c r="E43" t="s">
        <v>116</v>
      </c>
      <c r="F43">
        <v>-112.81710600000001</v>
      </c>
      <c r="G43">
        <v>7990</v>
      </c>
    </row>
    <row r="44" spans="1:7" x14ac:dyDescent="0.3">
      <c r="A44" t="s">
        <v>24</v>
      </c>
      <c r="B44">
        <v>11670</v>
      </c>
      <c r="E44" t="s">
        <v>5</v>
      </c>
      <c r="F44">
        <v>-2043.3219480000007</v>
      </c>
      <c r="G44">
        <v>54650</v>
      </c>
    </row>
    <row r="45" spans="1:7" x14ac:dyDescent="0.3">
      <c r="A45" t="s">
        <v>8</v>
      </c>
      <c r="B45">
        <v>12150</v>
      </c>
      <c r="E45" t="s">
        <v>17</v>
      </c>
      <c r="F45">
        <v>-3010.7091219999998</v>
      </c>
      <c r="G45">
        <v>1460</v>
      </c>
    </row>
    <row r="46" spans="1:7" x14ac:dyDescent="0.3">
      <c r="A46" t="s">
        <v>42</v>
      </c>
      <c r="B46">
        <v>12850</v>
      </c>
      <c r="E46" t="s">
        <v>27</v>
      </c>
      <c r="F46">
        <v>-4916.4409149999992</v>
      </c>
      <c r="G46">
        <v>3840</v>
      </c>
    </row>
    <row r="47" spans="1:7" x14ac:dyDescent="0.3">
      <c r="A47" t="s">
        <v>147</v>
      </c>
      <c r="B47">
        <f>G47</f>
        <v>7350</v>
      </c>
      <c r="E47" t="s">
        <v>11</v>
      </c>
      <c r="F47">
        <v>-604.40768099999991</v>
      </c>
      <c r="G47">
        <v>7350</v>
      </c>
    </row>
    <row r="48" spans="1:7" x14ac:dyDescent="0.3">
      <c r="A48" t="s">
        <v>28</v>
      </c>
      <c r="B48">
        <v>13660</v>
      </c>
      <c r="E48" t="s">
        <v>45</v>
      </c>
      <c r="F48">
        <v>-8864.2530829999996</v>
      </c>
      <c r="G48">
        <v>5340</v>
      </c>
    </row>
    <row r="49" spans="1:7" x14ac:dyDescent="0.3">
      <c r="A49" t="s">
        <v>4</v>
      </c>
      <c r="B49">
        <v>20220</v>
      </c>
      <c r="E49" t="s">
        <v>117</v>
      </c>
      <c r="F49">
        <v>-65966.862267999997</v>
      </c>
      <c r="G49">
        <v>31410</v>
      </c>
    </row>
    <row r="50" spans="1:7" x14ac:dyDescent="0.3">
      <c r="A50" t="s">
        <v>32</v>
      </c>
      <c r="B50">
        <v>21260</v>
      </c>
      <c r="E50" t="s">
        <v>19</v>
      </c>
      <c r="F50">
        <v>-2647.1736329999999</v>
      </c>
      <c r="G50">
        <v>2820</v>
      </c>
    </row>
    <row r="51" spans="1:7" x14ac:dyDescent="0.3">
      <c r="A51" t="s">
        <v>305</v>
      </c>
      <c r="B51">
        <v>22310</v>
      </c>
      <c r="E51" t="s">
        <v>7</v>
      </c>
      <c r="F51">
        <v>-38282.724018000008</v>
      </c>
      <c r="G51">
        <v>42440</v>
      </c>
    </row>
    <row r="52" spans="1:7" x14ac:dyDescent="0.3">
      <c r="A52" t="s">
        <v>29</v>
      </c>
      <c r="B52">
        <v>23980</v>
      </c>
      <c r="E52" t="s">
        <v>12</v>
      </c>
      <c r="F52">
        <v>-8.6611070000000012</v>
      </c>
      <c r="G52">
        <v>710</v>
      </c>
    </row>
    <row r="53" spans="1:7" x14ac:dyDescent="0.3">
      <c r="A53" t="s">
        <v>30</v>
      </c>
      <c r="B53">
        <v>36030</v>
      </c>
      <c r="E53" t="s">
        <v>29</v>
      </c>
      <c r="F53">
        <v>-73717.632759</v>
      </c>
      <c r="G53">
        <v>23980</v>
      </c>
    </row>
    <row r="54" spans="1:7" x14ac:dyDescent="0.3">
      <c r="A54" t="s">
        <v>172</v>
      </c>
      <c r="B54">
        <v>36150</v>
      </c>
      <c r="E54" t="s">
        <v>20</v>
      </c>
      <c r="F54">
        <v>-45492.027392000004</v>
      </c>
      <c r="G54">
        <v>5680</v>
      </c>
    </row>
    <row r="55" spans="1:7" x14ac:dyDescent="0.3">
      <c r="A55" t="s">
        <v>14</v>
      </c>
      <c r="B55">
        <v>52940</v>
      </c>
      <c r="E55" t="s">
        <v>35</v>
      </c>
      <c r="F55">
        <v>-621.83240599999999</v>
      </c>
      <c r="G55">
        <v>3560</v>
      </c>
    </row>
    <row r="56" spans="1:7" x14ac:dyDescent="0.3">
      <c r="A56" t="s">
        <v>0</v>
      </c>
      <c r="B56">
        <v>89450</v>
      </c>
      <c r="E56" t="s">
        <v>31</v>
      </c>
      <c r="F56">
        <v>-6.0659620000000007</v>
      </c>
      <c r="G56">
        <v>2380</v>
      </c>
    </row>
    <row r="57" spans="1:7" x14ac:dyDescent="0.3">
      <c r="A57" t="s">
        <v>689</v>
      </c>
      <c r="B57">
        <v>95510</v>
      </c>
      <c r="E57" t="s">
        <v>3</v>
      </c>
      <c r="F57">
        <v>-1822.982978</v>
      </c>
      <c r="G57">
        <v>12990</v>
      </c>
    </row>
    <row r="58" spans="1:7" x14ac:dyDescent="0.3">
      <c r="A58" t="s">
        <v>7</v>
      </c>
      <c r="B58">
        <v>95900</v>
      </c>
      <c r="E58" t="s">
        <v>21</v>
      </c>
      <c r="F58">
        <v>-123457.02833599996</v>
      </c>
      <c r="G58">
        <v>4110</v>
      </c>
    </row>
    <row r="59" spans="1:7" x14ac:dyDescent="0.3">
      <c r="A59" t="s">
        <v>5</v>
      </c>
      <c r="B59">
        <v>98280</v>
      </c>
      <c r="E59" t="s">
        <v>48</v>
      </c>
      <c r="F59">
        <v>-54.93450100000004</v>
      </c>
      <c r="G59">
        <v>1290</v>
      </c>
    </row>
    <row r="60" spans="1:7" x14ac:dyDescent="0.3">
      <c r="A60" t="s">
        <v>6</v>
      </c>
      <c r="B60">
        <v>136540</v>
      </c>
      <c r="E60" t="s">
        <v>49</v>
      </c>
      <c r="F60">
        <v>-24.335573000000011</v>
      </c>
      <c r="G60">
        <v>2060</v>
      </c>
    </row>
    <row r="62" spans="1:7" x14ac:dyDescent="0.3">
      <c r="A62" t="s">
        <v>341</v>
      </c>
    </row>
    <row r="64" spans="1:7" x14ac:dyDescent="0.3">
      <c r="A64" t="s">
        <v>342</v>
      </c>
    </row>
    <row r="66" spans="1:1" x14ac:dyDescent="0.3">
      <c r="A66" t="s">
        <v>343</v>
      </c>
    </row>
    <row r="67" spans="1:1" x14ac:dyDescent="0.3">
      <c r="A67" t="s">
        <v>344</v>
      </c>
    </row>
    <row r="69" spans="1:1" x14ac:dyDescent="0.3">
      <c r="A69" t="s">
        <v>345</v>
      </c>
    </row>
    <row r="71" spans="1:1" x14ac:dyDescent="0.3">
      <c r="A71" t="s">
        <v>346</v>
      </c>
    </row>
    <row r="72" spans="1:1" x14ac:dyDescent="0.3">
      <c r="A72" t="s">
        <v>347</v>
      </c>
    </row>
    <row r="73" spans="1:1" x14ac:dyDescent="0.3">
      <c r="A73" t="s">
        <v>348</v>
      </c>
    </row>
    <row r="75" spans="1:1" x14ac:dyDescent="0.3">
      <c r="A75" t="s">
        <v>349</v>
      </c>
    </row>
    <row r="76" spans="1:1" x14ac:dyDescent="0.3">
      <c r="A76" t="s">
        <v>350</v>
      </c>
    </row>
    <row r="78" spans="1:1" x14ac:dyDescent="0.3">
      <c r="A78" t="s">
        <v>351</v>
      </c>
    </row>
    <row r="79" spans="1:1" x14ac:dyDescent="0.3">
      <c r="A79" t="s">
        <v>352</v>
      </c>
    </row>
    <row r="81" spans="1:1" x14ac:dyDescent="0.3">
      <c r="A81" t="s">
        <v>353</v>
      </c>
    </row>
    <row r="82" spans="1:1" x14ac:dyDescent="0.3">
      <c r="A82" t="s">
        <v>347</v>
      </c>
    </row>
    <row r="83" spans="1:1" x14ac:dyDescent="0.3">
      <c r="A83" t="s">
        <v>354</v>
      </c>
    </row>
    <row r="85" spans="1:1" x14ac:dyDescent="0.3">
      <c r="A85" t="s">
        <v>349</v>
      </c>
    </row>
    <row r="86" spans="1:1" x14ac:dyDescent="0.3">
      <c r="A86" t="s">
        <v>355</v>
      </c>
    </row>
    <row r="88" spans="1:1" x14ac:dyDescent="0.3">
      <c r="A88" t="s">
        <v>356</v>
      </c>
    </row>
    <row r="89" spans="1:1" x14ac:dyDescent="0.3">
      <c r="A89" t="s">
        <v>347</v>
      </c>
    </row>
    <row r="90" spans="1:1" x14ac:dyDescent="0.3">
      <c r="A90" t="s">
        <v>357</v>
      </c>
    </row>
    <row r="92" spans="1:1" x14ac:dyDescent="0.3">
      <c r="A92" t="s">
        <v>349</v>
      </c>
    </row>
    <row r="93" spans="1:1" x14ac:dyDescent="0.3">
      <c r="A93" t="s">
        <v>358</v>
      </c>
    </row>
    <row r="95" spans="1:1" x14ac:dyDescent="0.3">
      <c r="A95" t="s">
        <v>359</v>
      </c>
    </row>
    <row r="96" spans="1:1" x14ac:dyDescent="0.3">
      <c r="A96" t="s">
        <v>347</v>
      </c>
    </row>
    <row r="97" spans="1:1" x14ac:dyDescent="0.3">
      <c r="A97" t="s">
        <v>360</v>
      </c>
    </row>
    <row r="99" spans="1:1" x14ac:dyDescent="0.3">
      <c r="A99" t="s">
        <v>349</v>
      </c>
    </row>
    <row r="100" spans="1:1" x14ac:dyDescent="0.3">
      <c r="A100" t="s">
        <v>361</v>
      </c>
    </row>
    <row r="102" spans="1:1" x14ac:dyDescent="0.3">
      <c r="A102" t="s">
        <v>362</v>
      </c>
    </row>
    <row r="103" spans="1:1" x14ac:dyDescent="0.3">
      <c r="A103" t="s">
        <v>347</v>
      </c>
    </row>
    <row r="104" spans="1:1" x14ac:dyDescent="0.3">
      <c r="A104" t="s">
        <v>363</v>
      </c>
    </row>
    <row r="106" spans="1:1" x14ac:dyDescent="0.3">
      <c r="A106" t="s">
        <v>349</v>
      </c>
    </row>
    <row r="107" spans="1:1" x14ac:dyDescent="0.3">
      <c r="A107" t="s">
        <v>361</v>
      </c>
    </row>
    <row r="109" spans="1:1" x14ac:dyDescent="0.3">
      <c r="A109" t="s">
        <v>364</v>
      </c>
    </row>
    <row r="110" spans="1:1" x14ac:dyDescent="0.3">
      <c r="A110" t="s">
        <v>347</v>
      </c>
    </row>
    <row r="111" spans="1:1" x14ac:dyDescent="0.3">
      <c r="A111" t="s">
        <v>365</v>
      </c>
    </row>
    <row r="113" spans="1:1" x14ac:dyDescent="0.3">
      <c r="A113" t="s">
        <v>349</v>
      </c>
    </row>
    <row r="114" spans="1:1" x14ac:dyDescent="0.3">
      <c r="A114" t="s">
        <v>366</v>
      </c>
    </row>
    <row r="116" spans="1:1" x14ac:dyDescent="0.3">
      <c r="A116" t="s">
        <v>367</v>
      </c>
    </row>
    <row r="117" spans="1:1" x14ac:dyDescent="0.3">
      <c r="A117" t="s">
        <v>347</v>
      </c>
    </row>
    <row r="118" spans="1:1" x14ac:dyDescent="0.3">
      <c r="A118" t="s">
        <v>368</v>
      </c>
    </row>
    <row r="120" spans="1:1" x14ac:dyDescent="0.3">
      <c r="A120" t="s">
        <v>349</v>
      </c>
    </row>
    <row r="121" spans="1:1" x14ac:dyDescent="0.3">
      <c r="A121" t="s">
        <v>366</v>
      </c>
    </row>
    <row r="123" spans="1:1" x14ac:dyDescent="0.3">
      <c r="A123" t="s">
        <v>369</v>
      </c>
    </row>
    <row r="124" spans="1:1" x14ac:dyDescent="0.3">
      <c r="A124" t="s">
        <v>347</v>
      </c>
    </row>
    <row r="125" spans="1:1" x14ac:dyDescent="0.3">
      <c r="A125" t="s">
        <v>370</v>
      </c>
    </row>
    <row r="127" spans="1:1" x14ac:dyDescent="0.3">
      <c r="A127" t="s">
        <v>349</v>
      </c>
    </row>
    <row r="128" spans="1:1" x14ac:dyDescent="0.3">
      <c r="A128" t="s">
        <v>361</v>
      </c>
    </row>
    <row r="130" spans="1:1" x14ac:dyDescent="0.3">
      <c r="A130" t="s">
        <v>371</v>
      </c>
    </row>
    <row r="131" spans="1:1" x14ac:dyDescent="0.3">
      <c r="A131" t="s">
        <v>347</v>
      </c>
    </row>
    <row r="132" spans="1:1" x14ac:dyDescent="0.3">
      <c r="A132" t="s">
        <v>372</v>
      </c>
    </row>
    <row r="134" spans="1:1" x14ac:dyDescent="0.3">
      <c r="A134" t="s">
        <v>349</v>
      </c>
    </row>
    <row r="135" spans="1:1" x14ac:dyDescent="0.3">
      <c r="A135" t="s">
        <v>361</v>
      </c>
    </row>
    <row r="138" spans="1:1" x14ac:dyDescent="0.3">
      <c r="A138" t="s">
        <v>373</v>
      </c>
    </row>
  </sheetData>
  <sortState xmlns:xlrd2="http://schemas.microsoft.com/office/spreadsheetml/2017/richdata2" ref="A5:B60">
    <sortCondition ref="B5:B60"/>
  </sortState>
  <hyperlinks>
    <hyperlink ref="B2" r:id="rId1" xr:uid="{5748B3E0-6985-40D6-8FA3-6FB58D7B1BE2}"/>
  </hyperlinks>
  <pageMargins left="0.7" right="0.7" top="0.75" bottom="0.75" header="0.3" footer="0.3"/>
  <pageSetup orientation="portrait" horizontalDpi="300" verticalDpi="3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8484AB-BEC4-4CCE-97CD-1B6490971F11}">
  <dimension ref="A1:C62"/>
  <sheetViews>
    <sheetView topLeftCell="A11" workbookViewId="0">
      <selection activeCell="E48" sqref="E48"/>
    </sheetView>
  </sheetViews>
  <sheetFormatPr defaultColWidth="9.109375" defaultRowHeight="13.2" x14ac:dyDescent="0.3"/>
  <cols>
    <col min="1" max="1" width="41.88671875" style="17" customWidth="1"/>
    <col min="2" max="2" width="21" style="17" customWidth="1"/>
    <col min="3" max="3" width="45" style="17" customWidth="1"/>
    <col min="4" max="16384" width="9.109375" style="17"/>
  </cols>
  <sheetData>
    <row r="1" spans="1:3" ht="103.5" customHeight="1" x14ac:dyDescent="0.3">
      <c r="A1" s="123" t="s">
        <v>52</v>
      </c>
      <c r="B1" s="123"/>
      <c r="C1" s="123"/>
    </row>
    <row r="2" spans="1:3" ht="39.9" customHeight="1" x14ac:dyDescent="0.3">
      <c r="A2" s="18" t="s">
        <v>53</v>
      </c>
      <c r="B2" s="18" t="s">
        <v>54</v>
      </c>
      <c r="C2" s="19"/>
    </row>
    <row r="3" spans="1:3" ht="17.25" customHeight="1" x14ac:dyDescent="0.25">
      <c r="A3" s="20" t="s">
        <v>55</v>
      </c>
      <c r="B3" s="21">
        <v>0.3</v>
      </c>
      <c r="C3" s="22"/>
    </row>
    <row r="4" spans="1:3" ht="17.25" customHeight="1" x14ac:dyDescent="0.25">
      <c r="A4" s="20" t="s">
        <v>56</v>
      </c>
      <c r="B4" s="21">
        <v>0.32</v>
      </c>
      <c r="C4" s="22"/>
    </row>
    <row r="5" spans="1:3" ht="17.25" customHeight="1" x14ac:dyDescent="0.25">
      <c r="A5" s="20" t="s">
        <v>57</v>
      </c>
      <c r="B5" s="21">
        <v>0.37</v>
      </c>
      <c r="C5" s="22"/>
    </row>
    <row r="6" spans="1:3" ht="17.25" customHeight="1" x14ac:dyDescent="0.25">
      <c r="A6" s="20" t="s">
        <v>58</v>
      </c>
      <c r="B6" s="21">
        <v>0.35</v>
      </c>
      <c r="C6" s="22"/>
    </row>
    <row r="7" spans="1:3" ht="17.25" customHeight="1" x14ac:dyDescent="0.25">
      <c r="A7" s="20" t="s">
        <v>59</v>
      </c>
      <c r="B7" s="21">
        <v>0.37</v>
      </c>
      <c r="C7" s="22"/>
    </row>
    <row r="8" spans="1:3" ht="17.25" customHeight="1" x14ac:dyDescent="0.25">
      <c r="A8" s="20" t="s">
        <v>60</v>
      </c>
      <c r="B8" s="21">
        <v>0.24</v>
      </c>
      <c r="C8" s="22"/>
    </row>
    <row r="9" spans="1:3" ht="17.25" customHeight="1" x14ac:dyDescent="0.25">
      <c r="A9" s="20" t="s">
        <v>61</v>
      </c>
      <c r="B9" s="21">
        <v>0.49</v>
      </c>
      <c r="C9" s="22"/>
    </row>
    <row r="10" spans="1:3" ht="17.25" customHeight="1" x14ac:dyDescent="0.25">
      <c r="A10" s="20" t="s">
        <v>62</v>
      </c>
      <c r="B10" s="21">
        <v>0.11</v>
      </c>
      <c r="C10" s="22"/>
    </row>
    <row r="11" spans="1:3" ht="17.25" customHeight="1" x14ac:dyDescent="0.25">
      <c r="A11" s="20" t="s">
        <v>63</v>
      </c>
      <c r="B11" s="21">
        <v>0.13</v>
      </c>
      <c r="C11" s="22"/>
    </row>
    <row r="12" spans="1:3" ht="17.25" customHeight="1" x14ac:dyDescent="0.25">
      <c r="A12" s="20" t="s">
        <v>64</v>
      </c>
      <c r="B12" s="21">
        <v>0.34</v>
      </c>
      <c r="C12" s="22"/>
    </row>
    <row r="13" spans="1:3" ht="17.25" customHeight="1" x14ac:dyDescent="0.25">
      <c r="A13" s="20" t="s">
        <v>65</v>
      </c>
      <c r="B13" s="21">
        <v>0.21</v>
      </c>
      <c r="C13" s="22"/>
    </row>
    <row r="14" spans="1:3" ht="17.25" customHeight="1" x14ac:dyDescent="0.25">
      <c r="A14" s="20" t="s">
        <v>66</v>
      </c>
      <c r="B14" s="21">
        <v>0.11</v>
      </c>
      <c r="C14" s="22"/>
    </row>
    <row r="15" spans="1:3" ht="17.25" customHeight="1" x14ac:dyDescent="0.25">
      <c r="A15" s="20" t="s">
        <v>67</v>
      </c>
      <c r="B15" s="21">
        <v>0.13</v>
      </c>
      <c r="C15" s="22"/>
    </row>
    <row r="16" spans="1:3" ht="17.25" customHeight="1" x14ac:dyDescent="0.25">
      <c r="A16" s="20" t="s">
        <v>68</v>
      </c>
      <c r="B16" s="21">
        <v>0.2</v>
      </c>
      <c r="C16" s="22"/>
    </row>
    <row r="17" spans="1:3" ht="17.25" customHeight="1" x14ac:dyDescent="0.25">
      <c r="A17" s="20" t="s">
        <v>69</v>
      </c>
      <c r="B17" s="21">
        <v>0.41</v>
      </c>
      <c r="C17" s="22"/>
    </row>
    <row r="18" spans="1:3" ht="17.25" customHeight="1" x14ac:dyDescent="0.25">
      <c r="A18" s="20" t="s">
        <v>70</v>
      </c>
      <c r="B18" s="21">
        <v>0.32</v>
      </c>
      <c r="C18" s="22"/>
    </row>
    <row r="19" spans="1:3" ht="17.25" customHeight="1" x14ac:dyDescent="0.25">
      <c r="A19" s="20" t="s">
        <v>71</v>
      </c>
      <c r="B19" s="21">
        <v>0.38</v>
      </c>
      <c r="C19" s="22"/>
    </row>
    <row r="20" spans="1:3" ht="17.25" customHeight="1" x14ac:dyDescent="0.25">
      <c r="A20" s="20" t="s">
        <v>72</v>
      </c>
      <c r="B20" s="21">
        <v>0.26</v>
      </c>
      <c r="C20" s="22"/>
    </row>
    <row r="21" spans="1:3" ht="17.25" customHeight="1" x14ac:dyDescent="0.25">
      <c r="A21" s="20" t="s">
        <v>73</v>
      </c>
      <c r="B21" s="21">
        <v>0.32</v>
      </c>
      <c r="C21" s="22"/>
    </row>
    <row r="22" spans="1:3" ht="17.25" customHeight="1" x14ac:dyDescent="0.25">
      <c r="A22" s="20" t="s">
        <v>74</v>
      </c>
      <c r="B22" s="21">
        <v>0.39</v>
      </c>
      <c r="C22" s="22"/>
    </row>
    <row r="23" spans="1:3" ht="17.25" customHeight="1" x14ac:dyDescent="0.25">
      <c r="A23" s="20" t="s">
        <v>75</v>
      </c>
      <c r="B23" s="21">
        <v>0.17</v>
      </c>
      <c r="C23" s="22"/>
    </row>
    <row r="24" spans="1:3" ht="17.25" customHeight="1" x14ac:dyDescent="0.25">
      <c r="A24" s="20" t="s">
        <v>76</v>
      </c>
      <c r="B24" s="21">
        <v>0.24</v>
      </c>
      <c r="C24" s="22"/>
    </row>
    <row r="25" spans="1:3" ht="17.25" customHeight="1" x14ac:dyDescent="0.25">
      <c r="A25" s="20" t="s">
        <v>77</v>
      </c>
      <c r="B25" s="21">
        <v>0.2</v>
      </c>
      <c r="C25" s="22"/>
    </row>
    <row r="26" spans="1:3" ht="17.25" customHeight="1" x14ac:dyDescent="0.25">
      <c r="A26" s="20" t="s">
        <v>78</v>
      </c>
      <c r="B26" s="21">
        <v>0.27</v>
      </c>
      <c r="C26" s="22"/>
    </row>
    <row r="27" spans="1:3" ht="17.25" customHeight="1" x14ac:dyDescent="0.25">
      <c r="A27" s="20" t="s">
        <v>79</v>
      </c>
      <c r="B27" s="21">
        <v>0.48</v>
      </c>
      <c r="C27" s="22"/>
    </row>
    <row r="28" spans="1:3" ht="17.25" customHeight="1" x14ac:dyDescent="0.25">
      <c r="A28" s="20" t="s">
        <v>80</v>
      </c>
      <c r="B28" s="21">
        <v>0.5</v>
      </c>
      <c r="C28" s="22"/>
    </row>
    <row r="29" spans="1:3" ht="17.25" customHeight="1" x14ac:dyDescent="0.25">
      <c r="A29" s="20" t="s">
        <v>81</v>
      </c>
      <c r="B29" s="21">
        <v>0.31</v>
      </c>
      <c r="C29" s="22"/>
    </row>
    <row r="30" spans="1:3" ht="17.25" customHeight="1" x14ac:dyDescent="0.25">
      <c r="A30" s="20" t="s">
        <v>82</v>
      </c>
      <c r="B30" s="21">
        <v>0.37</v>
      </c>
      <c r="C30" s="22"/>
    </row>
    <row r="31" spans="1:3" ht="17.25" customHeight="1" x14ac:dyDescent="0.25">
      <c r="A31" s="20" t="s">
        <v>83</v>
      </c>
      <c r="B31" s="21">
        <v>0.47</v>
      </c>
      <c r="C31" s="22"/>
    </row>
    <row r="32" spans="1:3" ht="17.25" customHeight="1" x14ac:dyDescent="0.25">
      <c r="A32" s="20" t="s">
        <v>84</v>
      </c>
      <c r="B32" s="21">
        <v>0.17</v>
      </c>
      <c r="C32" s="22"/>
    </row>
    <row r="33" spans="1:3" ht="17.25" customHeight="1" x14ac:dyDescent="0.25">
      <c r="A33" s="20" t="s">
        <v>85</v>
      </c>
      <c r="B33" s="21">
        <v>0.24</v>
      </c>
      <c r="C33" s="22"/>
    </row>
    <row r="34" spans="1:3" ht="17.25" customHeight="1" x14ac:dyDescent="0.25">
      <c r="A34" s="20" t="s">
        <v>86</v>
      </c>
      <c r="B34" s="21">
        <v>0.4</v>
      </c>
      <c r="C34" s="22"/>
    </row>
    <row r="35" spans="1:3" ht="17.25" customHeight="1" x14ac:dyDescent="0.25">
      <c r="A35" s="20" t="s">
        <v>87</v>
      </c>
      <c r="B35" s="21">
        <v>0.31</v>
      </c>
      <c r="C35" s="22"/>
    </row>
    <row r="36" spans="1:3" ht="17.25" customHeight="1" x14ac:dyDescent="0.25">
      <c r="A36" s="20" t="s">
        <v>88</v>
      </c>
      <c r="B36" s="21">
        <v>0.16</v>
      </c>
      <c r="C36" s="22"/>
    </row>
    <row r="37" spans="1:3" ht="17.25" customHeight="1" x14ac:dyDescent="0.25">
      <c r="A37" s="20" t="s">
        <v>89</v>
      </c>
      <c r="B37" s="21">
        <v>0.44</v>
      </c>
      <c r="C37" s="22"/>
    </row>
    <row r="38" spans="1:3" ht="17.25" customHeight="1" x14ac:dyDescent="0.25">
      <c r="A38" s="20" t="s">
        <v>90</v>
      </c>
      <c r="B38" s="21">
        <v>0.21</v>
      </c>
      <c r="C38" s="22"/>
    </row>
    <row r="39" spans="1:3" ht="39.9" customHeight="1" x14ac:dyDescent="0.3">
      <c r="A39" s="18" t="s">
        <v>53</v>
      </c>
      <c r="B39" s="18" t="s">
        <v>54</v>
      </c>
    </row>
    <row r="40" spans="1:3" ht="17.25" customHeight="1" x14ac:dyDescent="0.3">
      <c r="A40" s="20" t="s">
        <v>91</v>
      </c>
      <c r="B40" s="21">
        <v>0.3</v>
      </c>
    </row>
    <row r="41" spans="1:3" ht="17.25" customHeight="1" x14ac:dyDescent="0.3">
      <c r="A41" s="20" t="s">
        <v>92</v>
      </c>
      <c r="B41" s="21">
        <v>0.18</v>
      </c>
    </row>
    <row r="42" spans="1:3" ht="17.25" customHeight="1" x14ac:dyDescent="0.3">
      <c r="A42" s="20" t="s">
        <v>93</v>
      </c>
      <c r="B42" s="21">
        <v>0.14000000000000001</v>
      </c>
    </row>
    <row r="43" spans="1:3" ht="17.25" customHeight="1" x14ac:dyDescent="0.3">
      <c r="A43" s="20" t="s">
        <v>94</v>
      </c>
      <c r="B43" s="21">
        <v>0.33</v>
      </c>
    </row>
    <row r="44" spans="1:3" ht="17.25" customHeight="1" x14ac:dyDescent="0.3">
      <c r="A44" s="20" t="s">
        <v>95</v>
      </c>
      <c r="B44" s="21">
        <v>0.15</v>
      </c>
    </row>
    <row r="45" spans="1:3" ht="17.25" customHeight="1" x14ac:dyDescent="0.3">
      <c r="A45" s="20" t="s">
        <v>96</v>
      </c>
      <c r="B45" s="21">
        <v>0.28999999999999998</v>
      </c>
    </row>
    <row r="46" spans="1:3" ht="17.25" customHeight="1" x14ac:dyDescent="0.3">
      <c r="A46" s="20" t="s">
        <v>97</v>
      </c>
      <c r="B46" s="21">
        <v>0.17</v>
      </c>
    </row>
    <row r="47" spans="1:3" ht="17.25" customHeight="1" x14ac:dyDescent="0.3">
      <c r="A47" s="20" t="s">
        <v>98</v>
      </c>
      <c r="B47" s="21">
        <v>0.37</v>
      </c>
    </row>
    <row r="48" spans="1:3" ht="17.25" customHeight="1" x14ac:dyDescent="0.3">
      <c r="A48" s="20" t="s">
        <v>99</v>
      </c>
      <c r="B48" s="21">
        <v>0.3</v>
      </c>
    </row>
    <row r="49" spans="1:2" ht="17.25" customHeight="1" x14ac:dyDescent="0.3">
      <c r="A49" s="20" t="s">
        <v>100</v>
      </c>
      <c r="B49" s="21">
        <v>0.25</v>
      </c>
    </row>
    <row r="50" spans="1:2" ht="17.25" customHeight="1" x14ac:dyDescent="0.3">
      <c r="A50" s="20" t="s">
        <v>101</v>
      </c>
      <c r="B50" s="21">
        <v>0.44</v>
      </c>
    </row>
    <row r="51" spans="1:2" ht="17.25" customHeight="1" x14ac:dyDescent="0.3">
      <c r="A51" s="20" t="s">
        <v>102</v>
      </c>
      <c r="B51" s="21">
        <v>0.31</v>
      </c>
    </row>
    <row r="52" spans="1:2" ht="17.25" customHeight="1" x14ac:dyDescent="0.3">
      <c r="A52" s="20" t="s">
        <v>103</v>
      </c>
      <c r="B52" s="21">
        <v>0.41</v>
      </c>
    </row>
    <row r="53" spans="1:2" ht="17.25" customHeight="1" x14ac:dyDescent="0.3">
      <c r="A53" s="20" t="s">
        <v>104</v>
      </c>
      <c r="B53" s="21">
        <v>0.32</v>
      </c>
    </row>
    <row r="54" spans="1:2" ht="17.25" customHeight="1" x14ac:dyDescent="0.3">
      <c r="A54" s="20" t="s">
        <v>105</v>
      </c>
      <c r="B54" s="21">
        <v>0.36</v>
      </c>
    </row>
    <row r="55" spans="1:2" ht="17.25" customHeight="1" x14ac:dyDescent="0.3">
      <c r="A55" s="20" t="s">
        <v>106</v>
      </c>
      <c r="B55" s="21">
        <v>0.28000000000000003</v>
      </c>
    </row>
    <row r="56" spans="1:2" ht="17.25" customHeight="1" x14ac:dyDescent="0.3">
      <c r="A56" s="20" t="s">
        <v>107</v>
      </c>
      <c r="B56" s="21">
        <v>0.22</v>
      </c>
    </row>
    <row r="57" spans="1:2" ht="17.25" customHeight="1" x14ac:dyDescent="0.3">
      <c r="A57" s="20" t="s">
        <v>108</v>
      </c>
      <c r="B57" s="21">
        <v>0.15</v>
      </c>
    </row>
    <row r="58" spans="1:2" ht="17.25" customHeight="1" x14ac:dyDescent="0.3">
      <c r="A58" s="20" t="s">
        <v>109</v>
      </c>
      <c r="B58" s="21">
        <v>0.46</v>
      </c>
    </row>
    <row r="59" spans="1:2" ht="17.25" customHeight="1" x14ac:dyDescent="0.3">
      <c r="A59" s="20" t="s">
        <v>110</v>
      </c>
      <c r="B59" s="21">
        <v>0.17</v>
      </c>
    </row>
    <row r="60" spans="1:2" ht="17.25" customHeight="1" x14ac:dyDescent="0.3">
      <c r="A60" s="20" t="s">
        <v>111</v>
      </c>
      <c r="B60" s="21">
        <v>0.18</v>
      </c>
    </row>
    <row r="62" spans="1:2" x14ac:dyDescent="0.3">
      <c r="A62" s="33" t="s">
        <v>187</v>
      </c>
    </row>
  </sheetData>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374EC-78C1-4E35-B196-DE574E79290B}">
  <dimension ref="A2:F3"/>
  <sheetViews>
    <sheetView workbookViewId="0">
      <selection activeCell="A3" sqref="A3"/>
    </sheetView>
  </sheetViews>
  <sheetFormatPr defaultRowHeight="14.4" x14ac:dyDescent="0.3"/>
  <sheetData>
    <row r="2" spans="1:6" x14ac:dyDescent="0.3">
      <c r="A2" t="s">
        <v>182</v>
      </c>
      <c r="C2" t="s">
        <v>184</v>
      </c>
      <c r="D2" t="s">
        <v>185</v>
      </c>
      <c r="F2" t="s">
        <v>186</v>
      </c>
    </row>
    <row r="3" spans="1:6" x14ac:dyDescent="0.3">
      <c r="A3" s="2" t="s">
        <v>183</v>
      </c>
    </row>
  </sheetData>
  <hyperlinks>
    <hyperlink ref="A3" r:id="rId1" xr:uid="{998A2270-F378-49AE-AC40-DE5AA96C9DB2}"/>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3AB33-2447-42F8-9404-FAE77EC89BD6}">
  <dimension ref="B1:E37"/>
  <sheetViews>
    <sheetView topLeftCell="A25" workbookViewId="0">
      <selection activeCell="G43" sqref="G43"/>
    </sheetView>
  </sheetViews>
  <sheetFormatPr defaultRowHeight="14.4" x14ac:dyDescent="0.3"/>
  <cols>
    <col min="2" max="2" width="49" customWidth="1"/>
    <col min="3" max="4" width="6" customWidth="1"/>
  </cols>
  <sheetData>
    <row r="1" spans="2:4" x14ac:dyDescent="0.3">
      <c r="B1" s="32" t="s">
        <v>166</v>
      </c>
    </row>
    <row r="2" spans="2:4" x14ac:dyDescent="0.3">
      <c r="B2" s="31" t="s">
        <v>181</v>
      </c>
    </row>
    <row r="3" spans="2:4" x14ac:dyDescent="0.3">
      <c r="B3" s="31" t="s">
        <v>180</v>
      </c>
    </row>
    <row r="4" spans="2:4" x14ac:dyDescent="0.3">
      <c r="B4" s="31" t="s">
        <v>179</v>
      </c>
    </row>
    <row r="5" spans="2:4" x14ac:dyDescent="0.3">
      <c r="B5" s="31" t="s">
        <v>178</v>
      </c>
    </row>
    <row r="6" spans="2:4" x14ac:dyDescent="0.3">
      <c r="B6" s="31" t="s">
        <v>177</v>
      </c>
    </row>
    <row r="8" spans="2:4" x14ac:dyDescent="0.3">
      <c r="B8" s="30" t="s">
        <v>176</v>
      </c>
      <c r="C8" s="29" t="s">
        <v>162</v>
      </c>
      <c r="D8" s="29" t="s">
        <v>162</v>
      </c>
    </row>
    <row r="9" spans="2:4" x14ac:dyDescent="0.3">
      <c r="B9" s="27" t="s">
        <v>175</v>
      </c>
      <c r="C9" s="26" t="s">
        <v>162</v>
      </c>
      <c r="D9" s="25">
        <v>63.8</v>
      </c>
    </row>
    <row r="10" spans="2:4" x14ac:dyDescent="0.3">
      <c r="B10" s="27" t="s">
        <v>14</v>
      </c>
      <c r="C10" s="26" t="s">
        <v>162</v>
      </c>
      <c r="D10" s="25">
        <v>75.599999999999994</v>
      </c>
    </row>
    <row r="11" spans="2:4" x14ac:dyDescent="0.3">
      <c r="B11" s="27" t="s">
        <v>174</v>
      </c>
      <c r="C11" s="26" t="s">
        <v>162</v>
      </c>
      <c r="D11" s="25">
        <v>66.8</v>
      </c>
    </row>
    <row r="12" spans="2:4" x14ac:dyDescent="0.3">
      <c r="B12" s="27" t="s">
        <v>173</v>
      </c>
      <c r="C12" s="26" t="s">
        <v>162</v>
      </c>
      <c r="D12" s="28">
        <v>51</v>
      </c>
    </row>
    <row r="13" spans="2:4" x14ac:dyDescent="0.3">
      <c r="B13" s="27" t="s">
        <v>7</v>
      </c>
      <c r="C13" s="26" t="s">
        <v>162</v>
      </c>
      <c r="D13" s="25">
        <v>73.099999999999994</v>
      </c>
    </row>
    <row r="14" spans="2:4" x14ac:dyDescent="0.3">
      <c r="B14" s="27" t="s">
        <v>172</v>
      </c>
      <c r="C14" s="26" t="s">
        <v>162</v>
      </c>
      <c r="D14" s="25">
        <v>76.599999999999994</v>
      </c>
    </row>
    <row r="15" spans="2:4" x14ac:dyDescent="0.3">
      <c r="B15" s="27" t="s">
        <v>23</v>
      </c>
      <c r="C15" s="26" t="s">
        <v>162</v>
      </c>
      <c r="D15" s="25">
        <v>52.4</v>
      </c>
    </row>
    <row r="16" spans="2:4" x14ac:dyDescent="0.3">
      <c r="B16" s="27" t="s">
        <v>38</v>
      </c>
      <c r="C16" s="26" t="s">
        <v>162</v>
      </c>
      <c r="D16" s="25">
        <v>85.7</v>
      </c>
    </row>
    <row r="17" spans="2:4" x14ac:dyDescent="0.3">
      <c r="B17" s="27" t="s">
        <v>171</v>
      </c>
      <c r="C17" s="26" t="s">
        <v>162</v>
      </c>
      <c r="D17" s="25">
        <v>82.1</v>
      </c>
    </row>
    <row r="18" spans="2:4" x14ac:dyDescent="0.3">
      <c r="B18" s="27" t="s">
        <v>163</v>
      </c>
      <c r="C18" s="26" t="s">
        <v>162</v>
      </c>
      <c r="D18" s="28">
        <v>82</v>
      </c>
    </row>
    <row r="19" spans="2:4" x14ac:dyDescent="0.3">
      <c r="B19" s="27" t="s">
        <v>16</v>
      </c>
      <c r="C19" s="26" t="s">
        <v>162</v>
      </c>
      <c r="D19" s="28">
        <v>73</v>
      </c>
    </row>
    <row r="20" spans="2:4" x14ac:dyDescent="0.3">
      <c r="B20" s="27" t="s">
        <v>25</v>
      </c>
      <c r="C20" s="26" t="s">
        <v>162</v>
      </c>
      <c r="D20" s="25">
        <v>85.6</v>
      </c>
    </row>
    <row r="21" spans="2:4" x14ac:dyDescent="0.3">
      <c r="B21" s="27" t="s">
        <v>15</v>
      </c>
      <c r="C21" s="26" t="s">
        <v>162</v>
      </c>
      <c r="D21" s="25">
        <v>62.3</v>
      </c>
    </row>
    <row r="22" spans="2:4" x14ac:dyDescent="0.3">
      <c r="B22" s="27" t="s">
        <v>8</v>
      </c>
      <c r="C22" s="26" t="s">
        <v>162</v>
      </c>
      <c r="D22" s="28">
        <v>84</v>
      </c>
    </row>
    <row r="23" spans="2:4" x14ac:dyDescent="0.3">
      <c r="B23" s="27" t="s">
        <v>164</v>
      </c>
      <c r="C23" s="26" t="s">
        <v>162</v>
      </c>
      <c r="D23" s="28">
        <v>75</v>
      </c>
    </row>
    <row r="24" spans="2:4" x14ac:dyDescent="0.3">
      <c r="B24" s="27" t="s">
        <v>24</v>
      </c>
      <c r="C24" s="26" t="s">
        <v>162</v>
      </c>
      <c r="D24" s="25">
        <v>57.4</v>
      </c>
    </row>
    <row r="25" spans="2:4" x14ac:dyDescent="0.3">
      <c r="B25" s="27" t="s">
        <v>121</v>
      </c>
      <c r="C25" s="26" t="s">
        <v>162</v>
      </c>
      <c r="D25" s="25">
        <v>83.9</v>
      </c>
    </row>
    <row r="26" spans="2:4" x14ac:dyDescent="0.3">
      <c r="B26" s="27" t="s">
        <v>39</v>
      </c>
      <c r="C26" s="26" t="s">
        <v>162</v>
      </c>
      <c r="D26" s="25">
        <v>94.2</v>
      </c>
    </row>
    <row r="27" spans="2:4" x14ac:dyDescent="0.3">
      <c r="B27" s="27" t="s">
        <v>27</v>
      </c>
      <c r="C27" s="26" t="s">
        <v>162</v>
      </c>
      <c r="D27" s="25">
        <v>68.599999999999994</v>
      </c>
    </row>
    <row r="28" spans="2:4" x14ac:dyDescent="0.3">
      <c r="B28" s="27" t="s">
        <v>170</v>
      </c>
      <c r="C28" s="26" t="s">
        <v>162</v>
      </c>
      <c r="D28" s="25">
        <v>91.8</v>
      </c>
    </row>
    <row r="29" spans="2:4" x14ac:dyDescent="0.3">
      <c r="B29" s="27" t="s">
        <v>45</v>
      </c>
      <c r="C29" s="26" t="s">
        <v>162</v>
      </c>
      <c r="D29" s="25">
        <v>72.5</v>
      </c>
    </row>
    <row r="30" spans="2:4" x14ac:dyDescent="0.3">
      <c r="B30" s="27" t="s">
        <v>169</v>
      </c>
      <c r="C30" s="26" t="s">
        <v>162</v>
      </c>
      <c r="D30" s="25">
        <v>62.9</v>
      </c>
    </row>
    <row r="31" spans="2:4" x14ac:dyDescent="0.3">
      <c r="B31" s="27" t="s">
        <v>20</v>
      </c>
      <c r="C31" s="26" t="s">
        <v>162</v>
      </c>
      <c r="D31" s="25">
        <v>61.9</v>
      </c>
    </row>
    <row r="32" spans="2:4" x14ac:dyDescent="0.3">
      <c r="B32" s="27" t="s">
        <v>148</v>
      </c>
      <c r="C32" s="26" t="s">
        <v>162</v>
      </c>
      <c r="D32" s="25">
        <v>48.3</v>
      </c>
    </row>
    <row r="33" spans="2:5" x14ac:dyDescent="0.3">
      <c r="B33" s="27" t="s">
        <v>168</v>
      </c>
      <c r="C33" s="26" t="s">
        <v>162</v>
      </c>
      <c r="D33" s="25">
        <v>82.5</v>
      </c>
    </row>
    <row r="34" spans="2:5" x14ac:dyDescent="0.3">
      <c r="B34" s="27" t="s">
        <v>18</v>
      </c>
      <c r="C34" s="26"/>
      <c r="D34" s="25">
        <v>74.8</v>
      </c>
    </row>
    <row r="35" spans="2:5" x14ac:dyDescent="0.3">
      <c r="B35" s="27" t="s">
        <v>35</v>
      </c>
      <c r="C35" s="26"/>
      <c r="D35" s="25">
        <v>56.4</v>
      </c>
    </row>
    <row r="37" spans="2:5" x14ac:dyDescent="0.3">
      <c r="B37" s="24" t="s">
        <v>167</v>
      </c>
      <c r="E37" s="23" t="s">
        <v>166</v>
      </c>
    </row>
  </sheetData>
  <hyperlinks>
    <hyperlink ref="B37" r:id="rId1" xr:uid="{CE0EC1CA-33A1-4F9D-B783-248FB3629C31}"/>
    <hyperlink ref="E37" r:id="rId2" xr:uid="{5E1F5447-4CF4-41E4-BC52-B3410F1B68C0}"/>
  </hyperlinks>
  <pageMargins left="0.7" right="0.7" top="0.75" bottom="0.75" header="0.3" footer="0.3"/>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6E5101-3210-4BEA-9810-697B5497A028}">
  <sheetPr>
    <tabColor rgb="FFFF0000"/>
  </sheetPr>
  <dimension ref="A1:O33"/>
  <sheetViews>
    <sheetView showGridLines="0" zoomScale="120" zoomScaleNormal="120" workbookViewId="0">
      <selection activeCell="J11" sqref="J11"/>
    </sheetView>
  </sheetViews>
  <sheetFormatPr defaultRowHeight="14.4" x14ac:dyDescent="0.3"/>
  <cols>
    <col min="2" max="2" width="20.6640625" customWidth="1"/>
    <col min="4" max="5" width="15.6640625" customWidth="1"/>
    <col min="6" max="6" width="17.88671875" customWidth="1"/>
    <col min="7" max="7" width="20.6640625" customWidth="1"/>
    <col min="8" max="8" width="5" customWidth="1"/>
    <col min="9" max="10" width="15.6640625" customWidth="1"/>
  </cols>
  <sheetData>
    <row r="1" spans="1:15" x14ac:dyDescent="0.3">
      <c r="A1" s="1"/>
      <c r="B1" s="1" t="s">
        <v>706</v>
      </c>
      <c r="C1" s="1"/>
      <c r="D1" s="1"/>
      <c r="E1" s="1"/>
      <c r="F1" s="1"/>
      <c r="G1" s="1"/>
      <c r="H1" s="1"/>
      <c r="J1" s="12"/>
    </row>
    <row r="2" spans="1:15" x14ac:dyDescent="0.3">
      <c r="A2" s="1"/>
      <c r="B2" s="1"/>
      <c r="C2" s="1"/>
      <c r="D2" s="1"/>
      <c r="E2" s="1"/>
      <c r="F2" s="1"/>
      <c r="G2" s="1"/>
      <c r="H2" s="1"/>
      <c r="J2" s="12"/>
    </row>
    <row r="3" spans="1:15" x14ac:dyDescent="0.3">
      <c r="A3" s="1"/>
      <c r="B3" s="47"/>
      <c r="C3" s="47"/>
      <c r="D3" s="124" t="s">
        <v>707</v>
      </c>
      <c r="E3" s="124" t="s">
        <v>708</v>
      </c>
      <c r="F3" s="47" t="s">
        <v>693</v>
      </c>
      <c r="G3" s="126" t="s">
        <v>709</v>
      </c>
      <c r="H3" s="47"/>
      <c r="J3" s="12"/>
      <c r="K3" s="1"/>
      <c r="L3" s="1"/>
      <c r="M3" s="1"/>
      <c r="N3" s="1"/>
      <c r="O3" s="1"/>
    </row>
    <row r="4" spans="1:15" x14ac:dyDescent="0.3">
      <c r="B4" s="46" t="s">
        <v>690</v>
      </c>
      <c r="C4" s="45"/>
      <c r="D4" s="125"/>
      <c r="E4" s="125"/>
      <c r="F4" s="46" t="s">
        <v>727</v>
      </c>
      <c r="G4" s="127"/>
      <c r="H4" s="45"/>
      <c r="J4" s="12"/>
    </row>
    <row r="5" spans="1:15" x14ac:dyDescent="0.3">
      <c r="B5" t="s">
        <v>729</v>
      </c>
      <c r="C5" s="49"/>
      <c r="D5" s="49">
        <f t="shared" ref="D5:D26" si="0">100 -E5</f>
        <v>49</v>
      </c>
      <c r="E5" s="49">
        <v>51</v>
      </c>
      <c r="F5" s="49">
        <v>25</v>
      </c>
      <c r="G5" s="50">
        <f t="shared" ref="G5:G26" si="1">F5/(E5/100)</f>
        <v>49.019607843137251</v>
      </c>
      <c r="J5" s="12"/>
    </row>
    <row r="6" spans="1:15" x14ac:dyDescent="0.3">
      <c r="B6" t="s">
        <v>730</v>
      </c>
      <c r="C6" s="49"/>
      <c r="D6" s="49">
        <f t="shared" si="0"/>
        <v>36.200000000000003</v>
      </c>
      <c r="E6" s="49">
        <v>63.8</v>
      </c>
      <c r="F6" s="49">
        <v>35</v>
      </c>
      <c r="G6" s="50">
        <f t="shared" si="1"/>
        <v>54.858934169278996</v>
      </c>
      <c r="J6" s="12"/>
    </row>
    <row r="7" spans="1:15" x14ac:dyDescent="0.3">
      <c r="B7" t="s">
        <v>7</v>
      </c>
      <c r="C7" s="49"/>
      <c r="D7" s="49">
        <f t="shared" si="0"/>
        <v>26.900000000000006</v>
      </c>
      <c r="E7" s="49">
        <v>73.099999999999994</v>
      </c>
      <c r="F7" s="49">
        <v>39</v>
      </c>
      <c r="G7" s="50">
        <f t="shared" si="1"/>
        <v>53.351573187414502</v>
      </c>
      <c r="J7" s="12"/>
    </row>
    <row r="8" spans="1:15" x14ac:dyDescent="0.3">
      <c r="B8" t="s">
        <v>22</v>
      </c>
      <c r="C8" s="49" t="s">
        <v>162</v>
      </c>
      <c r="D8" s="49">
        <f t="shared" si="0"/>
        <v>25</v>
      </c>
      <c r="E8" s="49">
        <v>75</v>
      </c>
      <c r="F8" s="49">
        <v>40</v>
      </c>
      <c r="G8" s="50">
        <f t="shared" si="1"/>
        <v>53.333333333333336</v>
      </c>
      <c r="J8" s="12"/>
    </row>
    <row r="9" spans="1:15" x14ac:dyDescent="0.3">
      <c r="B9" t="s">
        <v>115</v>
      </c>
      <c r="C9" s="49" t="s">
        <v>162</v>
      </c>
      <c r="D9" s="49">
        <f t="shared" si="0"/>
        <v>16.099999999999994</v>
      </c>
      <c r="E9" s="49">
        <v>83.9</v>
      </c>
      <c r="F9" s="49">
        <v>40</v>
      </c>
      <c r="G9" s="50">
        <f t="shared" si="1"/>
        <v>47.675804529201429</v>
      </c>
      <c r="J9" s="12"/>
    </row>
    <row r="10" spans="1:15" x14ac:dyDescent="0.3">
      <c r="B10" t="s">
        <v>35</v>
      </c>
      <c r="C10" s="49" t="s">
        <v>162</v>
      </c>
      <c r="D10" s="49">
        <f t="shared" si="0"/>
        <v>43.6</v>
      </c>
      <c r="E10" s="49">
        <v>56.4</v>
      </c>
      <c r="F10" s="49">
        <v>25</v>
      </c>
      <c r="G10" s="50">
        <f t="shared" si="1"/>
        <v>44.326241134751776</v>
      </c>
      <c r="J10" s="12"/>
    </row>
    <row r="11" spans="1:15" x14ac:dyDescent="0.3">
      <c r="B11" t="s">
        <v>21</v>
      </c>
      <c r="C11" s="49" t="s">
        <v>162</v>
      </c>
      <c r="D11" s="49">
        <f t="shared" si="0"/>
        <v>51.7</v>
      </c>
      <c r="E11" s="49">
        <v>48.3</v>
      </c>
      <c r="F11" s="49">
        <v>20</v>
      </c>
      <c r="G11" s="50">
        <f t="shared" si="1"/>
        <v>41.407867494824018</v>
      </c>
      <c r="J11" s="12"/>
    </row>
    <row r="12" spans="1:15" x14ac:dyDescent="0.3">
      <c r="B12" t="s">
        <v>45</v>
      </c>
      <c r="C12" s="49" t="s">
        <v>162</v>
      </c>
      <c r="D12" s="49">
        <f t="shared" si="0"/>
        <v>27.5</v>
      </c>
      <c r="E12" s="49">
        <v>72.5</v>
      </c>
      <c r="F12" s="49">
        <v>30</v>
      </c>
      <c r="G12" s="50">
        <f t="shared" si="1"/>
        <v>41.379310344827587</v>
      </c>
      <c r="J12" s="12"/>
    </row>
    <row r="13" spans="1:15" x14ac:dyDescent="0.3">
      <c r="B13" t="s">
        <v>23</v>
      </c>
      <c r="C13" s="49"/>
      <c r="D13" s="49">
        <f t="shared" si="0"/>
        <v>47.6</v>
      </c>
      <c r="E13" s="49">
        <v>52.4</v>
      </c>
      <c r="F13" s="49">
        <v>19</v>
      </c>
      <c r="G13" s="50">
        <f t="shared" si="1"/>
        <v>36.25954198473282</v>
      </c>
      <c r="J13" s="12"/>
    </row>
    <row r="14" spans="1:15" x14ac:dyDescent="0.3">
      <c r="B14" t="s">
        <v>24</v>
      </c>
      <c r="C14" s="49"/>
      <c r="D14" s="49">
        <f t="shared" si="0"/>
        <v>42.6</v>
      </c>
      <c r="E14" s="49">
        <v>57.4</v>
      </c>
      <c r="F14" s="49">
        <v>19</v>
      </c>
      <c r="G14" s="50">
        <f t="shared" si="1"/>
        <v>33.10104529616725</v>
      </c>
      <c r="J14" s="12"/>
    </row>
    <row r="15" spans="1:15" x14ac:dyDescent="0.3">
      <c r="B15" t="s">
        <v>172</v>
      </c>
      <c r="C15" s="49"/>
      <c r="D15" s="49">
        <f t="shared" si="0"/>
        <v>23.400000000000006</v>
      </c>
      <c r="E15" s="49">
        <v>76.599999999999994</v>
      </c>
      <c r="F15" s="49">
        <v>25</v>
      </c>
      <c r="G15" s="50">
        <f t="shared" si="1"/>
        <v>32.637075718015673</v>
      </c>
      <c r="J15" s="12"/>
    </row>
    <row r="16" spans="1:15" x14ac:dyDescent="0.3">
      <c r="B16" t="s">
        <v>29</v>
      </c>
      <c r="C16" s="49"/>
      <c r="D16" s="49">
        <f t="shared" si="0"/>
        <v>37.1</v>
      </c>
      <c r="E16" s="49">
        <v>62.9</v>
      </c>
      <c r="F16" s="49">
        <v>20</v>
      </c>
      <c r="G16" s="50">
        <f t="shared" si="1"/>
        <v>31.796502384737678</v>
      </c>
      <c r="J16" s="12"/>
    </row>
    <row r="17" spans="2:8" x14ac:dyDescent="0.3">
      <c r="B17" t="s">
        <v>20</v>
      </c>
      <c r="C17" s="49" t="s">
        <v>162</v>
      </c>
      <c r="D17" s="49">
        <f t="shared" si="0"/>
        <v>38.1</v>
      </c>
      <c r="E17" s="49">
        <v>61.9</v>
      </c>
      <c r="F17" s="49">
        <v>19</v>
      </c>
      <c r="G17" s="50">
        <f t="shared" si="1"/>
        <v>30.694668820678515</v>
      </c>
    </row>
    <row r="18" spans="2:8" x14ac:dyDescent="0.3">
      <c r="B18" t="s">
        <v>8</v>
      </c>
      <c r="C18" s="49"/>
      <c r="D18" s="49">
        <f t="shared" si="0"/>
        <v>16</v>
      </c>
      <c r="E18" s="49">
        <v>84</v>
      </c>
      <c r="F18" s="49">
        <v>25</v>
      </c>
      <c r="G18" s="50">
        <f t="shared" si="1"/>
        <v>29.761904761904763</v>
      </c>
    </row>
    <row r="19" spans="2:8" x14ac:dyDescent="0.3">
      <c r="B19" t="s">
        <v>18</v>
      </c>
      <c r="C19" s="49" t="s">
        <v>162</v>
      </c>
      <c r="D19" s="49">
        <f t="shared" si="0"/>
        <v>25.200000000000003</v>
      </c>
      <c r="E19" s="49">
        <v>74.8</v>
      </c>
      <c r="F19" s="49">
        <v>20</v>
      </c>
      <c r="G19" s="50">
        <f t="shared" si="1"/>
        <v>26.737967914438503</v>
      </c>
    </row>
    <row r="20" spans="2:8" x14ac:dyDescent="0.3">
      <c r="B20" t="s">
        <v>15</v>
      </c>
      <c r="C20" s="49"/>
      <c r="D20" s="49">
        <f t="shared" si="0"/>
        <v>37.700000000000003</v>
      </c>
      <c r="E20" s="49">
        <v>62.3</v>
      </c>
      <c r="F20" s="49">
        <v>15</v>
      </c>
      <c r="G20" s="50">
        <f t="shared" si="1"/>
        <v>24.077046548956663</v>
      </c>
    </row>
    <row r="21" spans="2:8" x14ac:dyDescent="0.3">
      <c r="B21" t="s">
        <v>117</v>
      </c>
      <c r="C21" s="49"/>
      <c r="D21" s="49">
        <f t="shared" si="0"/>
        <v>33.200000000000003</v>
      </c>
      <c r="E21" s="49">
        <v>66.8</v>
      </c>
      <c r="F21" s="49">
        <v>15</v>
      </c>
      <c r="G21" s="50">
        <f t="shared" si="1"/>
        <v>22.455089820359284</v>
      </c>
    </row>
    <row r="22" spans="2:8" x14ac:dyDescent="0.3">
      <c r="B22" t="s">
        <v>25</v>
      </c>
      <c r="C22" s="49"/>
      <c r="D22" s="49">
        <f t="shared" si="0"/>
        <v>14.400000000000006</v>
      </c>
      <c r="E22" s="49">
        <v>85.6</v>
      </c>
      <c r="F22" s="49">
        <v>19</v>
      </c>
      <c r="G22" s="50">
        <f t="shared" si="1"/>
        <v>22.196261682242991</v>
      </c>
    </row>
    <row r="23" spans="2:8" x14ac:dyDescent="0.3">
      <c r="B23" t="s">
        <v>163</v>
      </c>
      <c r="C23" s="49" t="s">
        <v>162</v>
      </c>
      <c r="D23" s="49">
        <f t="shared" si="0"/>
        <v>18</v>
      </c>
      <c r="E23" s="49">
        <v>82</v>
      </c>
      <c r="F23" s="49">
        <v>15</v>
      </c>
      <c r="G23" s="50">
        <f t="shared" si="1"/>
        <v>18.292682926829269</v>
      </c>
    </row>
    <row r="24" spans="2:8" x14ac:dyDescent="0.3">
      <c r="B24" t="s">
        <v>691</v>
      </c>
      <c r="C24" s="49" t="s">
        <v>162</v>
      </c>
      <c r="D24" s="49">
        <f t="shared" si="0"/>
        <v>17.5</v>
      </c>
      <c r="E24" s="49">
        <v>82.5</v>
      </c>
      <c r="F24" s="49">
        <v>15</v>
      </c>
      <c r="G24" s="50">
        <f t="shared" si="1"/>
        <v>18.181818181818183</v>
      </c>
    </row>
    <row r="25" spans="2:8" x14ac:dyDescent="0.3">
      <c r="B25" t="s">
        <v>38</v>
      </c>
      <c r="C25" s="49" t="s">
        <v>162</v>
      </c>
      <c r="D25" s="49">
        <f t="shared" si="0"/>
        <v>14.299999999999997</v>
      </c>
      <c r="E25" s="49">
        <v>85.7</v>
      </c>
      <c r="F25" s="49">
        <v>15</v>
      </c>
      <c r="G25" s="50">
        <f t="shared" si="1"/>
        <v>17.50291715285881</v>
      </c>
    </row>
    <row r="26" spans="2:8" x14ac:dyDescent="0.3">
      <c r="B26" t="s">
        <v>39</v>
      </c>
      <c r="C26" s="49" t="s">
        <v>162</v>
      </c>
      <c r="D26" s="49">
        <f t="shared" si="0"/>
        <v>5.7999999999999972</v>
      </c>
      <c r="E26" s="49">
        <v>94.2</v>
      </c>
      <c r="F26" s="49">
        <v>15</v>
      </c>
      <c r="G26" s="50">
        <f t="shared" si="1"/>
        <v>15.923566878980891</v>
      </c>
    </row>
    <row r="27" spans="2:8" x14ac:dyDescent="0.3">
      <c r="C27" s="49"/>
      <c r="D27" s="49"/>
      <c r="E27" s="49"/>
      <c r="F27" s="49"/>
      <c r="G27" s="49"/>
    </row>
    <row r="28" spans="2:8" x14ac:dyDescent="0.3">
      <c r="B28" s="48" t="s">
        <v>692</v>
      </c>
      <c r="C28" s="51"/>
      <c r="D28" s="52">
        <f>AVERAGE(D5:D26)</f>
        <v>29.404545454545453</v>
      </c>
      <c r="E28" s="52">
        <f>AVERAGE(E5:E26)</f>
        <v>70.595454545454544</v>
      </c>
      <c r="F28" s="52">
        <f>AVERAGE(F5:F26)</f>
        <v>23.181818181818183</v>
      </c>
      <c r="G28" s="52">
        <f>AVERAGE(G5:G26)</f>
        <v>33.862307368613187</v>
      </c>
    </row>
    <row r="29" spans="2:8" x14ac:dyDescent="0.3">
      <c r="G29" s="12"/>
      <c r="H29" s="45"/>
    </row>
    <row r="30" spans="2:8" x14ac:dyDescent="0.3">
      <c r="B30" t="s">
        <v>694</v>
      </c>
      <c r="E30" s="2"/>
    </row>
    <row r="31" spans="2:8" x14ac:dyDescent="0.3">
      <c r="B31" t="s">
        <v>725</v>
      </c>
    </row>
    <row r="32" spans="2:8" x14ac:dyDescent="0.3">
      <c r="D32">
        <f>'Table 1 '!F4529</f>
        <v>0</v>
      </c>
    </row>
    <row r="33" spans="2:2" x14ac:dyDescent="0.3">
      <c r="B33" s="2"/>
    </row>
  </sheetData>
  <sortState xmlns:xlrd2="http://schemas.microsoft.com/office/spreadsheetml/2017/richdata2" ref="B5:G26">
    <sortCondition descending="1" ref="G5:G26"/>
  </sortState>
  <mergeCells count="3">
    <mergeCell ref="D3:D4"/>
    <mergeCell ref="E3:E4"/>
    <mergeCell ref="G3:G4"/>
  </mergeCells>
  <pageMargins left="0.7" right="0.7" top="0.75" bottom="0.75" header="0.3" footer="0.3"/>
  <pageSetup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811197-0987-48EE-BA0B-73AB1B326F2A}">
  <sheetPr>
    <tabColor rgb="FFFF0000"/>
  </sheetPr>
  <dimension ref="C3:F12"/>
  <sheetViews>
    <sheetView workbookViewId="0">
      <selection activeCell="E5" sqref="E5"/>
    </sheetView>
  </sheetViews>
  <sheetFormatPr defaultRowHeight="14.4" x14ac:dyDescent="0.3"/>
  <cols>
    <col min="3" max="3" width="22.44140625" customWidth="1"/>
    <col min="4" max="4" width="27.33203125" customWidth="1"/>
    <col min="5" max="5" width="22.6640625" customWidth="1"/>
  </cols>
  <sheetData>
    <row r="3" spans="3:6" x14ac:dyDescent="0.3">
      <c r="C3" s="3" t="s">
        <v>717</v>
      </c>
      <c r="D3" s="3"/>
      <c r="E3" s="4"/>
    </row>
    <row r="4" spans="3:6" ht="28.8" x14ac:dyDescent="0.3">
      <c r="C4" s="54" t="s">
        <v>701</v>
      </c>
      <c r="D4" s="60" t="s">
        <v>714</v>
      </c>
      <c r="E4" s="107" t="s">
        <v>710</v>
      </c>
    </row>
    <row r="5" spans="3:6" x14ac:dyDescent="0.3">
      <c r="C5" s="65" t="s">
        <v>698</v>
      </c>
      <c r="D5" s="69">
        <f>'Table A1'!F14</f>
        <v>-1018.3525054910001</v>
      </c>
      <c r="E5" s="108">
        <f>'Table A1'!H14</f>
        <v>91.706690718662344</v>
      </c>
    </row>
    <row r="6" spans="3:6" x14ac:dyDescent="0.3">
      <c r="C6" s="65" t="s">
        <v>151</v>
      </c>
      <c r="D6" s="66">
        <f>SUM('Table A1'!E15:E24)</f>
        <v>-73.086510145999995</v>
      </c>
      <c r="E6" s="108">
        <f>SUM('Table A1'!G15:G24)</f>
        <v>6.5817307322614873</v>
      </c>
    </row>
    <row r="7" spans="3:6" x14ac:dyDescent="0.3">
      <c r="C7" s="65" t="s">
        <v>699</v>
      </c>
      <c r="D7" s="66">
        <f>SUM('Table A1'!E25:E34)</f>
        <v>-14.084145275999999</v>
      </c>
      <c r="E7" s="108">
        <f>SUM('Table A1'!G25:G34)</f>
        <v>1.2683332617128384</v>
      </c>
    </row>
    <row r="8" spans="3:6" x14ac:dyDescent="0.3">
      <c r="C8" s="65" t="s">
        <v>152</v>
      </c>
      <c r="D8" s="66">
        <f>SUM('Table A1'!E35:E44)</f>
        <v>-3.9676442789999999</v>
      </c>
      <c r="E8" s="108">
        <f>SUM('Table A1'!G35:G44)</f>
        <v>0.3573021373384726</v>
      </c>
    </row>
    <row r="9" spans="3:6" x14ac:dyDescent="0.3">
      <c r="C9" s="65" t="s">
        <v>153</v>
      </c>
      <c r="D9" s="66">
        <f>SUM('Table A1'!E45:E54)</f>
        <v>-0.85731444599999995</v>
      </c>
      <c r="E9" s="108">
        <f>SUM('Table A1'!G45:G54)</f>
        <v>7.7204573390876954E-2</v>
      </c>
    </row>
    <row r="10" spans="3:6" x14ac:dyDescent="0.3">
      <c r="C10" s="67" t="s">
        <v>154</v>
      </c>
      <c r="D10" s="68">
        <f>SUM('Table A1'!E55:E61)</f>
        <v>-9.7037101000049905E-2</v>
      </c>
      <c r="E10" s="109">
        <f>SUM('Table A1'!G55:G63)</f>
        <v>8.7385766339838859E-3</v>
      </c>
    </row>
    <row r="11" spans="3:6" x14ac:dyDescent="0.3">
      <c r="C11" s="14" t="s">
        <v>711</v>
      </c>
      <c r="D11" s="1"/>
      <c r="E11" s="1"/>
      <c r="F11" s="1"/>
    </row>
    <row r="12" spans="3:6" x14ac:dyDescent="0.3">
      <c r="C12" t="s">
        <v>712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74A9E-109B-4FC8-BBBF-4C058B211196}">
  <sheetPr>
    <tabColor rgb="FFFF0000"/>
  </sheetPr>
  <dimension ref="C3:H16"/>
  <sheetViews>
    <sheetView zoomScale="140" zoomScaleNormal="140" workbookViewId="0">
      <selection activeCell="G4" sqref="G4"/>
    </sheetView>
  </sheetViews>
  <sheetFormatPr defaultRowHeight="14.4" x14ac:dyDescent="0.3"/>
  <cols>
    <col min="3" max="3" width="18.88671875" customWidth="1"/>
    <col min="4" max="4" width="17.5546875" customWidth="1"/>
    <col min="5" max="5" width="14.44140625" customWidth="1"/>
    <col min="6" max="6" width="11.44140625" customWidth="1"/>
    <col min="7" max="7" width="15.109375" customWidth="1"/>
    <col min="8" max="8" width="12.33203125" customWidth="1"/>
  </cols>
  <sheetData>
    <row r="3" spans="3:8" x14ac:dyDescent="0.3">
      <c r="C3" s="3" t="s">
        <v>718</v>
      </c>
      <c r="D3" s="3"/>
      <c r="E3" s="11"/>
      <c r="F3" s="3"/>
      <c r="G3" s="3"/>
      <c r="H3" s="3"/>
    </row>
    <row r="4" spans="3:8" ht="59.4" customHeight="1" x14ac:dyDescent="0.3">
      <c r="C4" s="54" t="s">
        <v>690</v>
      </c>
      <c r="D4" s="60" t="s">
        <v>703</v>
      </c>
      <c r="E4" s="110" t="s">
        <v>715</v>
      </c>
      <c r="F4" s="60" t="s">
        <v>700</v>
      </c>
      <c r="G4" s="113" t="s">
        <v>723</v>
      </c>
      <c r="H4" s="60" t="s">
        <v>710</v>
      </c>
    </row>
    <row r="5" spans="3:8" ht="19.2" customHeight="1" x14ac:dyDescent="0.3">
      <c r="C5" s="14" t="s">
        <v>51</v>
      </c>
      <c r="D5" s="63">
        <v>-234.41181500000002</v>
      </c>
      <c r="E5" s="70">
        <v>1170</v>
      </c>
      <c r="F5" s="70">
        <v>50</v>
      </c>
      <c r="G5" s="114">
        <v>15</v>
      </c>
      <c r="H5" s="14">
        <v>2.1109715646686039E-2</v>
      </c>
    </row>
    <row r="6" spans="3:8" x14ac:dyDescent="0.3">
      <c r="C6" s="14" t="s">
        <v>23</v>
      </c>
      <c r="D6" s="63">
        <v>-12326.679198999998</v>
      </c>
      <c r="E6" s="70">
        <v>2520</v>
      </c>
      <c r="F6" s="70">
        <v>49</v>
      </c>
      <c r="G6" s="114">
        <v>19</v>
      </c>
      <c r="H6" s="14">
        <v>1.1100664561588314</v>
      </c>
    </row>
    <row r="7" spans="3:8" x14ac:dyDescent="0.3">
      <c r="C7" s="14" t="s">
        <v>22</v>
      </c>
      <c r="D7" s="63">
        <v>-763.07282299999997</v>
      </c>
      <c r="E7" s="70">
        <v>2000</v>
      </c>
      <c r="F7" s="70">
        <v>48</v>
      </c>
      <c r="G7" s="114">
        <v>40</v>
      </c>
      <c r="H7" s="14">
        <v>6.8717740661851809E-2</v>
      </c>
    </row>
    <row r="8" spans="3:8" x14ac:dyDescent="0.3">
      <c r="C8" s="14" t="s">
        <v>44</v>
      </c>
      <c r="D8" s="63">
        <v>-678.79084399999988</v>
      </c>
      <c r="E8" s="70">
        <v>510</v>
      </c>
      <c r="F8" s="70">
        <v>47</v>
      </c>
      <c r="G8" s="114">
        <v>15</v>
      </c>
      <c r="H8" s="14">
        <v>6.1127813461168835E-2</v>
      </c>
    </row>
    <row r="9" spans="3:8" x14ac:dyDescent="0.3">
      <c r="C9" s="14" t="s">
        <v>21</v>
      </c>
      <c r="D9" s="63">
        <v>-123457.02833599996</v>
      </c>
      <c r="E9" s="70">
        <v>4490</v>
      </c>
      <c r="F9" s="70">
        <v>46</v>
      </c>
      <c r="G9" s="114">
        <v>20</v>
      </c>
      <c r="H9" s="14">
        <v>11.117796100669327</v>
      </c>
    </row>
    <row r="10" spans="3:8" x14ac:dyDescent="0.3">
      <c r="C10" s="14" t="s">
        <v>115</v>
      </c>
      <c r="D10" s="63">
        <v>-576.63492000000008</v>
      </c>
      <c r="E10" s="70">
        <v>1220</v>
      </c>
      <c r="F10" s="70">
        <v>44</v>
      </c>
      <c r="G10" s="114">
        <v>40</v>
      </c>
      <c r="H10" s="14">
        <v>5.1928266470482952E-2</v>
      </c>
    </row>
    <row r="11" spans="3:8" x14ac:dyDescent="0.3">
      <c r="C11" s="14" t="s">
        <v>19</v>
      </c>
      <c r="D11" s="63">
        <v>-2647.1736329999999</v>
      </c>
      <c r="E11" s="70">
        <v>2820</v>
      </c>
      <c r="F11" s="70">
        <v>44</v>
      </c>
      <c r="G11" s="114">
        <v>20</v>
      </c>
      <c r="H11" s="14">
        <v>0.23838850725179883</v>
      </c>
    </row>
    <row r="12" spans="3:8" x14ac:dyDescent="0.3">
      <c r="C12" s="58" t="s">
        <v>12</v>
      </c>
      <c r="D12" s="64">
        <v>-8.6611070000000012</v>
      </c>
      <c r="E12" s="71">
        <v>770</v>
      </c>
      <c r="F12" s="71">
        <v>41</v>
      </c>
      <c r="G12" s="115">
        <v>41</v>
      </c>
      <c r="H12" s="58">
        <v>7.7996711025646033E-4</v>
      </c>
    </row>
    <row r="13" spans="3:8" x14ac:dyDescent="0.3">
      <c r="C13" s="14"/>
    </row>
    <row r="14" spans="3:8" x14ac:dyDescent="0.3">
      <c r="C14" s="14" t="s">
        <v>724</v>
      </c>
      <c r="H14" s="15"/>
    </row>
    <row r="15" spans="3:8" x14ac:dyDescent="0.3">
      <c r="C15" s="3"/>
      <c r="E15" s="12"/>
    </row>
    <row r="16" spans="3:8" x14ac:dyDescent="0.3">
      <c r="C16" s="3"/>
      <c r="E16" s="12"/>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WV.1_Size_of_the_economy (1)</vt:lpstr>
      <vt:lpstr>2024 trade data</vt:lpstr>
      <vt:lpstr>2024 GNIC World Bank</vt:lpstr>
      <vt:lpstr>April reciprocal tariffs</vt:lpstr>
      <vt:lpstr>Latest Tariffs</vt:lpstr>
      <vt:lpstr>domestic value added shares </vt:lpstr>
      <vt:lpstr>Table 1 </vt:lpstr>
      <vt:lpstr>Table 2</vt:lpstr>
      <vt:lpstr>Table 3</vt:lpstr>
      <vt:lpstr>Table A1</vt:lpstr>
      <vt:lpstr>Table A2</vt:lpstr>
      <vt:lpstr>data Table A1 and Table2</vt:lpstr>
      <vt:lpstr>'2024 trade data'!country</vt:lpstr>
    </vt:vector>
  </TitlesOfParts>
  <Company>SAS Institute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 user</dc:creator>
  <cp:lastModifiedBy>Madona Devasahayam</cp:lastModifiedBy>
  <dcterms:created xsi:type="dcterms:W3CDTF">2011-02-11T15:45:55Z</dcterms:created>
  <dcterms:modified xsi:type="dcterms:W3CDTF">2025-08-04T18:17:59Z</dcterms:modified>
</cp:coreProperties>
</file>